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24226"/>
  <xr:revisionPtr revIDLastSave="0" documentId="8_{FAFBBF71-F2CD-4628-A14C-EEBDB4DA0898}" xr6:coauthVersionLast="47" xr6:coauthVersionMax="47" xr10:uidLastSave="{00000000-0000-0000-0000-000000000000}"/>
  <bookViews>
    <workbookView xWindow="3660" yWindow="3396" windowWidth="17280" windowHeight="8964" tabRatio="825" activeTab="2" xr2:uid="{00000000-000D-0000-FFFF-FFFF00000000}"/>
  </bookViews>
  <sheets>
    <sheet name="1. Title" sheetId="1" r:id="rId1"/>
    <sheet name="2. Staffing Rates" sheetId="5" r:id="rId2"/>
    <sheet name="3. Costs by Deliverable" sheetId="4" r:id="rId3"/>
    <sheet name="COLD Business Intel &amp; ReportDDI" sheetId="17" state="hidden" r:id="rId4"/>
  </sheets>
  <definedNames>
    <definedName name="_xlnm.Print_Area" localSheetId="0">'1. Title'!$A$1:$F$15</definedName>
    <definedName name="_xlnm.Print_Area" localSheetId="1">'2. Staffing Rates'!$A$1:$I$27</definedName>
    <definedName name="_xlnm.Print_Area" localSheetId="2">'3. Costs by Deliverable'!$A$1:$T$49</definedName>
    <definedName name="_xlnm.Print_Titles" localSheetId="3">'COLD Business Intel &amp; ReportDDI'!$A:$C,'COLD Business Intel &amp; ReportDDI'!$1:$5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0" i="4" l="1"/>
  <c r="S32" i="4" l="1"/>
  <c r="K47" i="4"/>
  <c r="I47" i="4"/>
  <c r="G47" i="4"/>
  <c r="E47" i="4"/>
  <c r="S33" i="4"/>
  <c r="S34" i="4"/>
  <c r="S35" i="4"/>
  <c r="S36" i="4"/>
  <c r="S37" i="4"/>
  <c r="S38" i="4"/>
  <c r="S39" i="4"/>
  <c r="S40" i="4"/>
  <c r="S41" i="4"/>
  <c r="S42" i="4"/>
  <c r="S43" i="4"/>
  <c r="S44" i="4"/>
  <c r="S45" i="4"/>
  <c r="S46" i="4"/>
  <c r="S31" i="4"/>
  <c r="E3" i="4"/>
  <c r="C19" i="4" l="1"/>
  <c r="C20" i="4"/>
  <c r="C21" i="4"/>
  <c r="M47" i="4"/>
  <c r="C22" i="4" s="1"/>
  <c r="O47" i="4"/>
  <c r="C23" i="4" s="1"/>
  <c r="Q47" i="4"/>
  <c r="C24" i="4" s="1"/>
  <c r="C18" i="4"/>
  <c r="R32" i="4"/>
  <c r="R33" i="4"/>
  <c r="R34" i="4"/>
  <c r="R35" i="4"/>
  <c r="R36" i="4"/>
  <c r="R37" i="4"/>
  <c r="R38" i="4"/>
  <c r="R39" i="4"/>
  <c r="R40" i="4"/>
  <c r="R41" i="4"/>
  <c r="R42" i="4"/>
  <c r="R43" i="4"/>
  <c r="R44" i="4"/>
  <c r="R45" i="4"/>
  <c r="R46" i="4"/>
  <c r="R31" i="4"/>
  <c r="P32" i="4"/>
  <c r="P33" i="4"/>
  <c r="P34" i="4"/>
  <c r="P35" i="4"/>
  <c r="P36" i="4"/>
  <c r="P37" i="4"/>
  <c r="P38" i="4"/>
  <c r="P39" i="4"/>
  <c r="P40" i="4"/>
  <c r="P41" i="4"/>
  <c r="P42" i="4"/>
  <c r="P43" i="4"/>
  <c r="P44" i="4"/>
  <c r="P45" i="4"/>
  <c r="P46" i="4"/>
  <c r="P31" i="4"/>
  <c r="N32" i="4"/>
  <c r="N33" i="4"/>
  <c r="N34" i="4"/>
  <c r="N35" i="4"/>
  <c r="N36" i="4"/>
  <c r="N37" i="4"/>
  <c r="N38" i="4"/>
  <c r="N39" i="4"/>
  <c r="N40" i="4"/>
  <c r="N41" i="4"/>
  <c r="N42" i="4"/>
  <c r="N43" i="4"/>
  <c r="N44" i="4"/>
  <c r="N45" i="4"/>
  <c r="N46" i="4"/>
  <c r="N31" i="4"/>
  <c r="J32" i="4"/>
  <c r="J33" i="4"/>
  <c r="J34" i="4"/>
  <c r="J35" i="4"/>
  <c r="J36" i="4"/>
  <c r="J37" i="4"/>
  <c r="J38" i="4"/>
  <c r="J39" i="4"/>
  <c r="J40" i="4"/>
  <c r="J41" i="4"/>
  <c r="J42" i="4"/>
  <c r="J43" i="4"/>
  <c r="J44" i="4"/>
  <c r="J45" i="4"/>
  <c r="J46" i="4"/>
  <c r="J31" i="4"/>
  <c r="H32" i="4"/>
  <c r="H33" i="4"/>
  <c r="H34" i="4"/>
  <c r="H35" i="4"/>
  <c r="H36" i="4"/>
  <c r="H37" i="4"/>
  <c r="H38" i="4"/>
  <c r="H39" i="4"/>
  <c r="H40" i="4"/>
  <c r="H41" i="4"/>
  <c r="H42" i="4"/>
  <c r="H43" i="4"/>
  <c r="H44" i="4"/>
  <c r="H45" i="4"/>
  <c r="H46" i="4"/>
  <c r="H31" i="4"/>
  <c r="L32" i="4"/>
  <c r="L33" i="4"/>
  <c r="L34" i="4"/>
  <c r="L35" i="4"/>
  <c r="L36" i="4"/>
  <c r="L37" i="4"/>
  <c r="L38" i="4"/>
  <c r="L39" i="4"/>
  <c r="L40" i="4"/>
  <c r="L41" i="4"/>
  <c r="L42" i="4"/>
  <c r="L43" i="4"/>
  <c r="L44" i="4"/>
  <c r="L45" i="4"/>
  <c r="L46" i="4"/>
  <c r="L31" i="4"/>
  <c r="F32" i="4"/>
  <c r="F33" i="4"/>
  <c r="F34" i="4"/>
  <c r="F35" i="4"/>
  <c r="F36" i="4"/>
  <c r="F37" i="4"/>
  <c r="F38" i="4"/>
  <c r="F39" i="4"/>
  <c r="F40" i="4"/>
  <c r="F41" i="4"/>
  <c r="F42" i="4"/>
  <c r="F43" i="4"/>
  <c r="F44" i="4"/>
  <c r="F45" i="4"/>
  <c r="F46" i="4"/>
  <c r="F31" i="4"/>
  <c r="C31" i="4"/>
  <c r="C33" i="4"/>
  <c r="C34" i="4"/>
  <c r="C35" i="4"/>
  <c r="C36" i="4"/>
  <c r="C37" i="4"/>
  <c r="C38" i="4"/>
  <c r="C39" i="4"/>
  <c r="C40" i="4"/>
  <c r="C41" i="4"/>
  <c r="C42" i="4"/>
  <c r="C43" i="4"/>
  <c r="C44" i="4"/>
  <c r="C45" i="4"/>
  <c r="C46" i="4"/>
  <c r="C32" i="4"/>
  <c r="T37" i="4" l="1"/>
  <c r="C25" i="4"/>
  <c r="S47" i="4"/>
  <c r="T40" i="4"/>
  <c r="T38" i="4"/>
  <c r="T36" i="4"/>
  <c r="T35" i="4"/>
  <c r="J47" i="4"/>
  <c r="D20" i="4" s="1"/>
  <c r="T32" i="4"/>
  <c r="T39" i="4"/>
  <c r="T34" i="4"/>
  <c r="T33" i="4"/>
  <c r="F47" i="4"/>
  <c r="D18" i="4" s="1"/>
  <c r="T31" i="4"/>
  <c r="T44" i="4"/>
  <c r="T43" i="4"/>
  <c r="T46" i="4"/>
  <c r="T42" i="4"/>
  <c r="T45" i="4"/>
  <c r="T41" i="4"/>
  <c r="R47" i="4"/>
  <c r="P47" i="4"/>
  <c r="D23" i="4" s="1"/>
  <c r="L47" i="4"/>
  <c r="D21" i="4" s="1"/>
  <c r="N47" i="4"/>
  <c r="D22" i="4" s="1"/>
  <c r="H47" i="4"/>
  <c r="D19" i="4" s="1"/>
  <c r="D24" i="4" l="1"/>
  <c r="D25" i="4" s="1"/>
  <c r="D11" i="4" s="1"/>
  <c r="T47" i="4"/>
  <c r="B30" i="17"/>
  <c r="C30" i="17"/>
  <c r="E30" i="17" s="1"/>
  <c r="P30" i="17"/>
  <c r="B31" i="17"/>
  <c r="C31" i="17"/>
  <c r="M31" i="17" s="1"/>
  <c r="P31" i="17"/>
  <c r="B32" i="17"/>
  <c r="C32" i="17"/>
  <c r="I32" i="17" s="1"/>
  <c r="P32" i="17"/>
  <c r="B33" i="17"/>
  <c r="C33" i="17"/>
  <c r="E33" i="17" s="1"/>
  <c r="P33" i="17"/>
  <c r="B34" i="17"/>
  <c r="C34" i="17"/>
  <c r="E34" i="17" s="1"/>
  <c r="P34" i="17"/>
  <c r="B35" i="17"/>
  <c r="C35" i="17"/>
  <c r="M35" i="17" s="1"/>
  <c r="P35" i="17"/>
  <c r="B36" i="17"/>
  <c r="C36" i="17"/>
  <c r="I36" i="17" s="1"/>
  <c r="P36" i="17"/>
  <c r="B37" i="17"/>
  <c r="C37" i="17"/>
  <c r="E37" i="17" s="1"/>
  <c r="P37" i="17"/>
  <c r="B38" i="17"/>
  <c r="C38" i="17"/>
  <c r="E38" i="17" s="1"/>
  <c r="P38" i="17"/>
  <c r="B39" i="17"/>
  <c r="C39" i="17"/>
  <c r="M39" i="17" s="1"/>
  <c r="P39" i="17"/>
  <c r="B40" i="17"/>
  <c r="C40" i="17"/>
  <c r="I40" i="17" s="1"/>
  <c r="P40" i="17"/>
  <c r="B41" i="17"/>
  <c r="C41" i="17"/>
  <c r="E41" i="17" s="1"/>
  <c r="P41" i="17"/>
  <c r="B42" i="17"/>
  <c r="C42" i="17"/>
  <c r="I42" i="17" s="1"/>
  <c r="P42" i="17"/>
  <c r="B43" i="17"/>
  <c r="C43" i="17"/>
  <c r="M43" i="17" s="1"/>
  <c r="P43" i="17"/>
  <c r="B44" i="17"/>
  <c r="C44" i="17"/>
  <c r="I44" i="17" s="1"/>
  <c r="P44" i="17"/>
  <c r="B45" i="17"/>
  <c r="C45" i="17"/>
  <c r="E45" i="17" s="1"/>
  <c r="P45" i="17"/>
  <c r="B46" i="17"/>
  <c r="C46" i="17"/>
  <c r="G46" i="17" s="1"/>
  <c r="P46" i="17"/>
  <c r="B47" i="17"/>
  <c r="C47" i="17"/>
  <c r="M47" i="17" s="1"/>
  <c r="P47" i="17"/>
  <c r="B48" i="17"/>
  <c r="C48" i="17"/>
  <c r="I48" i="17" s="1"/>
  <c r="P48" i="17"/>
  <c r="B49" i="17"/>
  <c r="C49" i="17"/>
  <c r="E49" i="17" s="1"/>
  <c r="P49" i="17"/>
  <c r="B50" i="17"/>
  <c r="C50" i="17"/>
  <c r="K50" i="17" s="1"/>
  <c r="P50" i="17"/>
  <c r="B51" i="17"/>
  <c r="C51" i="17"/>
  <c r="M51" i="17" s="1"/>
  <c r="P51" i="17"/>
  <c r="B52" i="17"/>
  <c r="C52" i="17"/>
  <c r="I52" i="17" s="1"/>
  <c r="P52" i="17"/>
  <c r="B53" i="17"/>
  <c r="C53" i="17"/>
  <c r="E53" i="17" s="1"/>
  <c r="P53" i="17"/>
  <c r="B54" i="17"/>
  <c r="C54" i="17"/>
  <c r="I54" i="17" s="1"/>
  <c r="P54" i="17"/>
  <c r="B55" i="17"/>
  <c r="C55" i="17"/>
  <c r="M55" i="17" s="1"/>
  <c r="P55" i="17"/>
  <c r="B56" i="17"/>
  <c r="C56" i="17"/>
  <c r="I56" i="17" s="1"/>
  <c r="P56" i="17"/>
  <c r="B57" i="17"/>
  <c r="C57" i="17"/>
  <c r="E57" i="17" s="1"/>
  <c r="P57" i="17"/>
  <c r="B58" i="17"/>
  <c r="C58" i="17"/>
  <c r="E58" i="17" s="1"/>
  <c r="P58" i="17"/>
  <c r="B59" i="17"/>
  <c r="C59" i="17"/>
  <c r="M59" i="17" s="1"/>
  <c r="P59" i="17"/>
  <c r="B60" i="17"/>
  <c r="C60" i="17"/>
  <c r="I60" i="17" s="1"/>
  <c r="P60" i="17"/>
  <c r="B61" i="17"/>
  <c r="C61" i="17"/>
  <c r="E61" i="17" s="1"/>
  <c r="P61" i="17"/>
  <c r="B62" i="17"/>
  <c r="C62" i="17"/>
  <c r="G62" i="17" s="1"/>
  <c r="P62" i="17"/>
  <c r="B63" i="17"/>
  <c r="C63" i="17"/>
  <c r="M63" i="17" s="1"/>
  <c r="P63" i="17"/>
  <c r="B64" i="17"/>
  <c r="C64" i="17"/>
  <c r="I64" i="17" s="1"/>
  <c r="P64" i="17"/>
  <c r="B65" i="17"/>
  <c r="C65" i="17"/>
  <c r="E65" i="17" s="1"/>
  <c r="P65" i="17"/>
  <c r="B66" i="17"/>
  <c r="C66" i="17"/>
  <c r="I66" i="17" s="1"/>
  <c r="P66" i="17"/>
  <c r="B67" i="17"/>
  <c r="C67" i="17"/>
  <c r="M67" i="17" s="1"/>
  <c r="P67" i="17"/>
  <c r="B68" i="17"/>
  <c r="C68" i="17"/>
  <c r="I68" i="17" s="1"/>
  <c r="P68" i="17"/>
  <c r="B69" i="17"/>
  <c r="C69" i="17"/>
  <c r="E69" i="17" s="1"/>
  <c r="P69" i="17"/>
  <c r="B70" i="17"/>
  <c r="C70" i="17"/>
  <c r="K70" i="17" s="1"/>
  <c r="P70" i="17"/>
  <c r="B71" i="17"/>
  <c r="C71" i="17"/>
  <c r="M71" i="17" s="1"/>
  <c r="P71" i="17"/>
  <c r="B72" i="17"/>
  <c r="C72" i="17"/>
  <c r="I72" i="17" s="1"/>
  <c r="P72" i="17"/>
  <c r="D13" i="4" l="1"/>
  <c r="D12" i="4"/>
  <c r="G66" i="17"/>
  <c r="M66" i="17"/>
  <c r="K66" i="17"/>
  <c r="K59" i="17"/>
  <c r="E66" i="17"/>
  <c r="O66" i="17"/>
  <c r="K43" i="17"/>
  <c r="E40" i="17"/>
  <c r="Q52" i="17"/>
  <c r="I50" i="17"/>
  <c r="G43" i="17"/>
  <c r="E50" i="17"/>
  <c r="Q44" i="17"/>
  <c r="E51" i="17"/>
  <c r="Q31" i="17"/>
  <c r="K63" i="17"/>
  <c r="Q46" i="17"/>
  <c r="O38" i="17"/>
  <c r="I63" i="17"/>
  <c r="E59" i="17"/>
  <c r="G52" i="17"/>
  <c r="M46" i="17"/>
  <c r="I38" i="17"/>
  <c r="M30" i="17"/>
  <c r="E52" i="17"/>
  <c r="E46" i="17"/>
  <c r="G44" i="17"/>
  <c r="G38" i="17"/>
  <c r="O34" i="17"/>
  <c r="G30" i="17"/>
  <c r="I67" i="17"/>
  <c r="Q62" i="17"/>
  <c r="E67" i="17"/>
  <c r="K62" i="17"/>
  <c r="Q55" i="17"/>
  <c r="Q37" i="17"/>
  <c r="K35" i="17"/>
  <c r="G31" i="17"/>
  <c r="Q63" i="17"/>
  <c r="E62" i="17"/>
  <c r="K51" i="17"/>
  <c r="E35" i="17"/>
  <c r="Q48" i="17"/>
  <c r="G39" i="17"/>
  <c r="Q64" i="17"/>
  <c r="I59" i="17"/>
  <c r="G51" i="17"/>
  <c r="G50" i="17"/>
  <c r="Q43" i="17"/>
  <c r="G40" i="17"/>
  <c r="E39" i="17"/>
  <c r="E36" i="17"/>
  <c r="O30" i="17"/>
  <c r="M62" i="17"/>
  <c r="Q56" i="17"/>
  <c r="K55" i="17"/>
  <c r="Q47" i="17"/>
  <c r="K46" i="17"/>
  <c r="I43" i="17"/>
  <c r="Q38" i="17"/>
  <c r="I55" i="17"/>
  <c r="Q50" i="17"/>
  <c r="Q39" i="17"/>
  <c r="I70" i="17"/>
  <c r="E68" i="17"/>
  <c r="O58" i="17"/>
  <c r="G56" i="17"/>
  <c r="G55" i="17"/>
  <c r="Q51" i="17"/>
  <c r="O50" i="17"/>
  <c r="K47" i="17"/>
  <c r="E44" i="17"/>
  <c r="E43" i="17"/>
  <c r="M38" i="17"/>
  <c r="E70" i="17"/>
  <c r="E56" i="17"/>
  <c r="E55" i="17"/>
  <c r="M50" i="17"/>
  <c r="I47" i="17"/>
  <c r="Q40" i="17"/>
  <c r="K39" i="17"/>
  <c r="Q36" i="17"/>
  <c r="G72" i="17"/>
  <c r="G71" i="17"/>
  <c r="G54" i="17"/>
  <c r="G42" i="17"/>
  <c r="E72" i="17"/>
  <c r="E71" i="17"/>
  <c r="G70" i="17"/>
  <c r="G68" i="17"/>
  <c r="G67" i="17"/>
  <c r="O62" i="17"/>
  <c r="Q58" i="17"/>
  <c r="E54" i="17"/>
  <c r="I51" i="17"/>
  <c r="O46" i="17"/>
  <c r="Q45" i="17"/>
  <c r="E42" i="17"/>
  <c r="I39" i="17"/>
  <c r="K38" i="17"/>
  <c r="Q35" i="17"/>
  <c r="Q34" i="17"/>
  <c r="Q30" i="17"/>
  <c r="Q42" i="17"/>
  <c r="M34" i="17"/>
  <c r="Q71" i="17"/>
  <c r="Q70" i="17"/>
  <c r="G64" i="17"/>
  <c r="G63" i="17"/>
  <c r="I62" i="17"/>
  <c r="Q60" i="17"/>
  <c r="K58" i="17"/>
  <c r="O54" i="17"/>
  <c r="Q53" i="17"/>
  <c r="G48" i="17"/>
  <c r="G47" i="17"/>
  <c r="I46" i="17"/>
  <c r="O42" i="17"/>
  <c r="Q41" i="17"/>
  <c r="I35" i="17"/>
  <c r="K34" i="17"/>
  <c r="K31" i="17"/>
  <c r="K30" i="17"/>
  <c r="O70" i="17"/>
  <c r="Q67" i="17"/>
  <c r="Q66" i="17"/>
  <c r="E64" i="17"/>
  <c r="E63" i="17"/>
  <c r="G59" i="17"/>
  <c r="I58" i="17"/>
  <c r="M54" i="17"/>
  <c r="E48" i="17"/>
  <c r="E47" i="17"/>
  <c r="M42" i="17"/>
  <c r="G36" i="17"/>
  <c r="G35" i="17"/>
  <c r="I34" i="17"/>
  <c r="Q32" i="17"/>
  <c r="I31" i="17"/>
  <c r="I30" i="17"/>
  <c r="Q72" i="17"/>
  <c r="K71" i="17"/>
  <c r="M70" i="17"/>
  <c r="Q65" i="17"/>
  <c r="G60" i="17"/>
  <c r="G58" i="17"/>
  <c r="K54" i="17"/>
  <c r="K42" i="17"/>
  <c r="G34" i="17"/>
  <c r="M58" i="17"/>
  <c r="Q54" i="17"/>
  <c r="I71" i="17"/>
  <c r="K67" i="17"/>
  <c r="E60" i="17"/>
  <c r="G32" i="17"/>
  <c r="Q69" i="17"/>
  <c r="Q33" i="17"/>
  <c r="E32" i="17"/>
  <c r="Q61" i="17"/>
  <c r="Q57" i="17"/>
  <c r="Q49" i="17"/>
  <c r="O61" i="17"/>
  <c r="O57" i="17"/>
  <c r="O53" i="17"/>
  <c r="O49" i="17"/>
  <c r="O45" i="17"/>
  <c r="O41" i="17"/>
  <c r="O37" i="17"/>
  <c r="O33" i="17"/>
  <c r="M69" i="17"/>
  <c r="M61" i="17"/>
  <c r="M57" i="17"/>
  <c r="M53" i="17"/>
  <c r="M49" i="17"/>
  <c r="M45" i="17"/>
  <c r="M41" i="17"/>
  <c r="M37" i="17"/>
  <c r="M33" i="17"/>
  <c r="E31" i="17"/>
  <c r="Q68" i="17"/>
  <c r="K65" i="17"/>
  <c r="O64" i="17"/>
  <c r="K61" i="17"/>
  <c r="O60" i="17"/>
  <c r="K57" i="17"/>
  <c r="O56" i="17"/>
  <c r="K53" i="17"/>
  <c r="O52" i="17"/>
  <c r="K49" i="17"/>
  <c r="O48" i="17"/>
  <c r="K45" i="17"/>
  <c r="O44" i="17"/>
  <c r="K41" i="17"/>
  <c r="O40" i="17"/>
  <c r="K37" i="17"/>
  <c r="O36" i="17"/>
  <c r="K33" i="17"/>
  <c r="O32" i="17"/>
  <c r="O72" i="17"/>
  <c r="O68" i="17"/>
  <c r="Q59" i="17"/>
  <c r="M72" i="17"/>
  <c r="I69" i="17"/>
  <c r="M68" i="17"/>
  <c r="I65" i="17"/>
  <c r="M64" i="17"/>
  <c r="I61" i="17"/>
  <c r="M60" i="17"/>
  <c r="I57" i="17"/>
  <c r="M56" i="17"/>
  <c r="I53" i="17"/>
  <c r="M52" i="17"/>
  <c r="I49" i="17"/>
  <c r="M48" i="17"/>
  <c r="I45" i="17"/>
  <c r="M44" i="17"/>
  <c r="I41" i="17"/>
  <c r="M40" i="17"/>
  <c r="I37" i="17"/>
  <c r="M36" i="17"/>
  <c r="I33" i="17"/>
  <c r="M32" i="17"/>
  <c r="O65" i="17"/>
  <c r="K69" i="17"/>
  <c r="K72" i="17"/>
  <c r="O71" i="17"/>
  <c r="G69" i="17"/>
  <c r="K68" i="17"/>
  <c r="O67" i="17"/>
  <c r="G65" i="17"/>
  <c r="K64" i="17"/>
  <c r="O63" i="17"/>
  <c r="G61" i="17"/>
  <c r="K60" i="17"/>
  <c r="O59" i="17"/>
  <c r="G57" i="17"/>
  <c r="K56" i="17"/>
  <c r="O55" i="17"/>
  <c r="G53" i="17"/>
  <c r="K52" i="17"/>
  <c r="O51" i="17"/>
  <c r="G49" i="17"/>
  <c r="K48" i="17"/>
  <c r="O47" i="17"/>
  <c r="G45" i="17"/>
  <c r="K44" i="17"/>
  <c r="O43" i="17"/>
  <c r="G41" i="17"/>
  <c r="K40" i="17"/>
  <c r="O39" i="17"/>
  <c r="G37" i="17"/>
  <c r="K36" i="17"/>
  <c r="O35" i="17"/>
  <c r="G33" i="17"/>
  <c r="K32" i="17"/>
  <c r="O31" i="17"/>
  <c r="O69" i="17"/>
  <c r="M65" i="17"/>
  <c r="D14" i="4" l="1"/>
  <c r="D73" i="17"/>
  <c r="F73" i="17"/>
  <c r="H73" i="17"/>
  <c r="J73" i="17"/>
  <c r="L73" i="17"/>
  <c r="N73" i="17"/>
  <c r="D7" i="17" l="1"/>
  <c r="P24" i="17" l="1"/>
  <c r="P25" i="17"/>
  <c r="P26" i="17"/>
  <c r="P27" i="17"/>
  <c r="P28" i="17"/>
  <c r="P29" i="17"/>
  <c r="P23" i="17"/>
  <c r="P22" i="17"/>
  <c r="Q22" i="17" s="1"/>
  <c r="C14" i="17"/>
  <c r="C12" i="17"/>
  <c r="C11" i="17"/>
  <c r="C29" i="17"/>
  <c r="B29" i="17"/>
  <c r="C28" i="17"/>
  <c r="B28" i="17"/>
  <c r="C27" i="17"/>
  <c r="K27" i="17" s="1"/>
  <c r="B27" i="17"/>
  <c r="C26" i="17"/>
  <c r="O26" i="17" s="1"/>
  <c r="B26" i="17"/>
  <c r="C25" i="17"/>
  <c r="G25" i="17" s="1"/>
  <c r="B25" i="17"/>
  <c r="C24" i="17"/>
  <c r="M24" i="17" s="1"/>
  <c r="B24" i="17"/>
  <c r="C23" i="17"/>
  <c r="M23" i="17" s="1"/>
  <c r="B23" i="17"/>
  <c r="O22" i="17"/>
  <c r="M22" i="17"/>
  <c r="K22" i="17"/>
  <c r="I22" i="17"/>
  <c r="G22" i="17"/>
  <c r="E22" i="17"/>
  <c r="B22" i="17"/>
  <c r="F17" i="17"/>
  <c r="C16" i="17"/>
  <c r="B16" i="17"/>
  <c r="C15" i="17"/>
  <c r="B15" i="17"/>
  <c r="B14" i="17"/>
  <c r="C13" i="17"/>
  <c r="B13" i="17"/>
  <c r="B12" i="17"/>
  <c r="B11" i="17"/>
  <c r="F2" i="17"/>
  <c r="A2" i="17"/>
  <c r="A1" i="17"/>
  <c r="P73" i="17" l="1"/>
  <c r="O23" i="17"/>
  <c r="Q28" i="17"/>
  <c r="C17" i="17"/>
  <c r="Q23" i="17"/>
  <c r="I28" i="17"/>
  <c r="M28" i="17"/>
  <c r="G28" i="17"/>
  <c r="G23" i="17"/>
  <c r="I23" i="17"/>
  <c r="K23" i="17"/>
  <c r="M27" i="17"/>
  <c r="E26" i="17"/>
  <c r="Q26" i="17"/>
  <c r="K25" i="17"/>
  <c r="I25" i="17"/>
  <c r="I24" i="17"/>
  <c r="O24" i="17"/>
  <c r="Q24" i="17"/>
  <c r="E24" i="17"/>
  <c r="G24" i="17"/>
  <c r="E23" i="17"/>
  <c r="O29" i="17"/>
  <c r="M25" i="17"/>
  <c r="G26" i="17"/>
  <c r="O27" i="17"/>
  <c r="K28" i="17"/>
  <c r="E29" i="17"/>
  <c r="Q29" i="17"/>
  <c r="I26" i="17"/>
  <c r="G29" i="17"/>
  <c r="O25" i="17"/>
  <c r="K26" i="17"/>
  <c r="E27" i="17"/>
  <c r="Q27" i="17"/>
  <c r="I29" i="17"/>
  <c r="M26" i="17"/>
  <c r="G27" i="17"/>
  <c r="O28" i="17"/>
  <c r="K29" i="17"/>
  <c r="K24" i="17"/>
  <c r="E25" i="17"/>
  <c r="Q25" i="17"/>
  <c r="I27" i="17"/>
  <c r="M29" i="17"/>
  <c r="E28" i="17"/>
  <c r="M73" i="17" l="1"/>
  <c r="D15" i="17" s="1"/>
  <c r="K73" i="17"/>
  <c r="D14" i="17" s="1"/>
  <c r="Q73" i="17"/>
  <c r="I73" i="17"/>
  <c r="D13" i="17" s="1"/>
  <c r="O73" i="17"/>
  <c r="D16" i="17" s="1"/>
  <c r="G73" i="17"/>
  <c r="D12" i="17" s="1"/>
  <c r="E73" i="17"/>
  <c r="D11" i="17" s="1"/>
  <c r="D17" i="17" l="1"/>
  <c r="G14" i="17" l="1"/>
  <c r="G11" i="17"/>
  <c r="G15" i="17"/>
  <c r="G13" i="17"/>
  <c r="G16" i="17"/>
  <c r="G12" i="17"/>
  <c r="G17" i="17" l="1"/>
</calcChain>
</file>

<file path=xl/sharedStrings.xml><?xml version="1.0" encoding="utf-8"?>
<sst xmlns="http://schemas.openxmlformats.org/spreadsheetml/2006/main" count="148" uniqueCount="90">
  <si>
    <t>Attachment D - Cost Proposal</t>
  </si>
  <si>
    <t>State of Indiana</t>
  </si>
  <si>
    <t>Respondent Name:</t>
  </si>
  <si>
    <t>Please Complete Yellow Shaded Regions</t>
  </si>
  <si>
    <t xml:space="preserve">  </t>
  </si>
  <si>
    <t>Total</t>
  </si>
  <si>
    <t>Staffing Rates</t>
  </si>
  <si>
    <t>Table 1: Position Titles and Rates</t>
  </si>
  <si>
    <t>Position Title</t>
  </si>
  <si>
    <t>Position Description</t>
  </si>
  <si>
    <t>HOURLY Billable Rate Per Position</t>
  </si>
  <si>
    <t>No.</t>
  </si>
  <si>
    <t>Example - Analyst</t>
  </si>
  <si>
    <t>Organizes collected data; analyzes data; assist in developing reports</t>
  </si>
  <si>
    <t>`</t>
  </si>
  <si>
    <t xml:space="preserve"> </t>
  </si>
  <si>
    <t>Business Intelligence and Reporting DDI Deliverables</t>
  </si>
  <si>
    <r>
      <rPr>
        <b/>
        <sz val="11"/>
        <rFont val="Arial"/>
        <family val="2"/>
      </rPr>
      <t>Instructions:</t>
    </r>
    <r>
      <rPr>
        <sz val="11"/>
        <rFont val="Arial"/>
        <family val="2"/>
      </rPr>
      <t xml:space="preserve"> Please fill in the cells shaded in yellow. Cells not shaded yellow are locked and cannot be altered. Note that the blue cells will populate automatically. Position Titles and Hourly Billable Rates will populate automatically from the "Staffing Rates" tab. 
In the "Detailed Cost of DDI Deliverables" table, fill in the yellow-shaded cells to indicate the number of hours required per position for each Deliverable for this module per Attachment I, Section 8.2. If a position is not required for a certain Deliverable, then you may enter "0" for the number of hours. All totals will be calculated automatically. The "Payment Schedule for DDI Deliverables" table shows the payment amounts for each deliverable for this Functional Area, regardless of how many hours were worked for each deliverable. More information can be found in Attachment I, Section 8.
Note: Respondents shall include </t>
    </r>
    <r>
      <rPr>
        <b/>
        <u/>
        <sz val="11"/>
        <rFont val="Arial"/>
        <family val="2"/>
      </rPr>
      <t>only</t>
    </r>
    <r>
      <rPr>
        <sz val="11"/>
        <rFont val="Arial"/>
        <family val="2"/>
      </rPr>
      <t xml:space="preserve"> the potential costs for the DDI of the Business Intelligence and Reporting deliverables listed below. </t>
    </r>
  </si>
  <si>
    <t>Total Months of DDI to Complete the Business Intelligence and Reporting Functional Area Only</t>
  </si>
  <si>
    <t>Table 1: Summary Cost for Business Intelligence and Reporting DDI Deliverables</t>
  </si>
  <si>
    <t>Table 2: Payment Schedule for Business Intelligence and Reporting DDI Deliverables</t>
  </si>
  <si>
    <t>Deliverables</t>
  </si>
  <si>
    <t>Total Hours</t>
  </si>
  <si>
    <t>Total Cost</t>
  </si>
  <si>
    <t>% of Total Cost for Business Intelligence and Reporting DDI Deliverables</t>
  </si>
  <si>
    <t>Payment Amount</t>
  </si>
  <si>
    <t>Total DDI Deliverables Costs</t>
  </si>
  <si>
    <t>Table 3: Detailed Cost of Business Intelligence and Reporting DDI Deliverables</t>
  </si>
  <si>
    <t>Requirements Gathering and Validation</t>
  </si>
  <si>
    <t>Design</t>
  </si>
  <si>
    <t>Development</t>
  </si>
  <si>
    <t>Data Conversion and Migration</t>
  </si>
  <si>
    <t>Testing</t>
  </si>
  <si>
    <t>Statewide Implementation</t>
  </si>
  <si>
    <t>Total hours per position to complete Deliverable</t>
  </si>
  <si>
    <t>Total cost per position to complete Deliverable</t>
  </si>
  <si>
    <t>Total hours per position to complete  all Deliverables</t>
  </si>
  <si>
    <t>Total cost per position to complete all Deliverables</t>
  </si>
  <si>
    <t>Deliverable Total:</t>
  </si>
  <si>
    <t xml:space="preserve">Shall be responsible for being the main point of contact with OECOSL and ultimately responsible for the successful completion of the project </t>
  </si>
  <si>
    <t>Shall be responsible for overseeing day-to-day tasks of the project, ensuring timely and quality completion of milestone deliverables, and management of staff.</t>
  </si>
  <si>
    <t>Hours</t>
  </si>
  <si>
    <r>
      <rPr>
        <sz val="11"/>
        <rFont val="Arial"/>
        <family val="2"/>
      </rPr>
      <t>&lt;</t>
    </r>
    <r>
      <rPr>
        <i/>
        <sz val="11"/>
        <rFont val="Arial"/>
        <family val="2"/>
      </rPr>
      <t xml:space="preserve">respondent to fill in additional staffing positions&gt; </t>
    </r>
  </si>
  <si>
    <t xml:space="preserve">&lt;respondent to fill in additional staffing positions description&gt; </t>
  </si>
  <si>
    <t xml:space="preserve">No. </t>
  </si>
  <si>
    <t xml:space="preserve">3.3.3: Primary Data Collection Instruments  </t>
  </si>
  <si>
    <t xml:space="preserve">3.3.1: Final Project Charter &amp; Execution Plan </t>
  </si>
  <si>
    <t xml:space="preserve">3.3.2: Evaluation Plan </t>
  </si>
  <si>
    <t xml:space="preserve">3.3.4: Draft Evaluation Report </t>
  </si>
  <si>
    <t xml:space="preserve">3.3.5: Dissemination Plan &amp; Presentations  </t>
  </si>
  <si>
    <t xml:space="preserve">3.3.6: Regular Progress Reports </t>
  </si>
  <si>
    <t xml:space="preserve">3.3.7: Final Report </t>
  </si>
  <si>
    <t xml:space="preserve">Project Tasks and Deliverables </t>
  </si>
  <si>
    <t xml:space="preserve">Draft Evaluation Report (3.3.4) </t>
  </si>
  <si>
    <t xml:space="preserve">Budget Percentage </t>
  </si>
  <si>
    <t xml:space="preserve">Evaluation Plan (3.3.2) </t>
  </si>
  <si>
    <t xml:space="preserve">Final Report (3.3.7) </t>
  </si>
  <si>
    <t>Table 1: Cost Proposal Summary by Payment Milestone</t>
  </si>
  <si>
    <t xml:space="preserve">Deliverable </t>
  </si>
  <si>
    <t xml:space="preserve">3.3.3: Primary Data Collection Instruments </t>
  </si>
  <si>
    <t xml:space="preserve">Table 3: Cost By Deliverable </t>
  </si>
  <si>
    <t>Position (auto-populated from "Staffing Rates" Tab)</t>
  </si>
  <si>
    <t>Payment Milestone Amount</t>
  </si>
  <si>
    <t xml:space="preserve">Table 2: Cost By Deliverable Summary </t>
  </si>
  <si>
    <t xml:space="preserve">Total Bid Amount </t>
  </si>
  <si>
    <t>Total Bid Amount</t>
  </si>
  <si>
    <t>Shall be responsible for coordinating with state entities to access various State databases as outlined in Section 6, pulling necessary data from these databases, and storing all data in a secure location. The Data Manager shall also be responsible for conducting statistically valid data analysis.</t>
  </si>
  <si>
    <t>Costs by Deliverable</t>
  </si>
  <si>
    <t>Complete Total Hours</t>
  </si>
  <si>
    <t xml:space="preserve">Complete Total Cost </t>
  </si>
  <si>
    <t>Total Hours and Cost By Staffing Position</t>
  </si>
  <si>
    <r>
      <t xml:space="preserve">Instructions: </t>
    </r>
    <r>
      <rPr>
        <sz val="11"/>
        <rFont val="Arial"/>
        <family val="2"/>
      </rPr>
      <t>Please fill in the cells shaded in yellow. Cells shaded in white, grey, or blue shall not be altered. The Position Titles required by the Scope of Work Section 5 are listed in No. 1 - 3. Starting at No.4 in the "Position Title" column, please list each additional staff member (as described in Scope of Work Section 5 under Additional Support Staff) necessary to complete all activities listed in the Scope of Work Section 3.3. For each position proposed by the Respondent, please enter a brief position description. For all positions,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The information in this tab will be used throughout the Cost Proposal to calculate costs.</t>
    </r>
  </si>
  <si>
    <t>RFP #25-78986</t>
  </si>
  <si>
    <t>Office of Early Childhood and Out of School Learning (OECOSL)</t>
  </si>
  <si>
    <t>Workforce and Capacity Programs Evaluation RFP #25-78986</t>
  </si>
  <si>
    <t>State of Indiana Office of Early Childhood and Out of School Learning</t>
  </si>
  <si>
    <t xml:space="preserve"> Workforce and Capacity Programs Evaluation </t>
  </si>
  <si>
    <r>
      <t xml:space="preserve">Instructions: </t>
    </r>
    <r>
      <rPr>
        <sz val="11"/>
        <rFont val="Arial"/>
        <family val="2"/>
      </rPr>
      <t>Respondent to fill in the yellow shaded cells.</t>
    </r>
    <r>
      <rPr>
        <b/>
        <sz val="11"/>
        <rFont val="Arial"/>
        <family val="2"/>
      </rPr>
      <t xml:space="preserve"> </t>
    </r>
    <r>
      <rPr>
        <sz val="11"/>
        <rFont val="Arial"/>
        <family val="2"/>
      </rPr>
      <t xml:space="preserve">Cells shaded in white, grey, or blue shall not be altered. All blue cells will populate automatically. 
The State intends to compensate the Contractor on a deliverable basis. Deliverable-based payments for this Contract shall be made in three installments as listed below in Table 1: Cost Proposal Summary by Payment Milestone. In order to receive payment, the deliverable must be submitted to OECOSL on-time, approved by OECOSL, and finalized. OECOSL has determined that the three deliverables will be paid at 25%, 25%, and 50% of the Total Bid Amount. 
Respondents should begin by completing the information requested on the "Staffing Rates" tab, as that information is required for the completion of the three tables below. Respondents must fill out the hours that each position will utilize to complete the each task listed in Table 3: Cost by Deliverable. The seven project tasks and deliverables listed in Table 3: Cost By Deliverable are in Section 3.4 of the Scope of Work with additional details that may help respondents fill out the hours. Table 2: Cost By Deliverable Summary will take the total hours and costs from Table 3 and generate the "Total Bid Amount". Respondents will be evaluated based on their "Total Bid Amount". </t>
    </r>
    <r>
      <rPr>
        <b/>
        <sz val="11"/>
        <rFont val="Arial"/>
        <family val="2"/>
      </rPr>
      <t xml:space="preserve">All costs associated with this Contract must be captured in the Total Bid Amount. </t>
    </r>
    <r>
      <rPr>
        <sz val="11"/>
        <rFont val="Arial"/>
        <family val="2"/>
      </rPr>
      <t xml:space="preserve">
</t>
    </r>
    <r>
      <rPr>
        <b/>
        <i/>
        <sz val="11"/>
        <rFont val="Arial"/>
        <family val="2"/>
      </rPr>
      <t>Note that the Contractor must complete the payment milestone deliverable as well as all deliverables prior to that milestone (as outlined in Section 3.4) to receive payment (e.g. To receive payment for Evaluation Plan 3.3.2, Contractor must also complete and receive approval for the Final Project Charter &amp; Execution Plan 3.3.1.).</t>
    </r>
    <r>
      <rPr>
        <sz val="11"/>
        <rFont val="Arial"/>
        <family val="2"/>
      </rPr>
      <t xml:space="preserve">
</t>
    </r>
  </si>
  <si>
    <t>Program Director (Maureen)</t>
  </si>
  <si>
    <t>Data Manager (Brian)</t>
  </si>
  <si>
    <t>Data Support (Alex)</t>
  </si>
  <si>
    <t>Workforce Analyst (Katie M)</t>
  </si>
  <si>
    <t>Project Manager  (Katie B)</t>
  </si>
  <si>
    <t>Project Support (Moriah)</t>
  </si>
  <si>
    <t>Project/Data Support (VBE Sub Morrell)</t>
  </si>
  <si>
    <t>Shall be responsible for data cleaning and anaylsis</t>
  </si>
  <si>
    <t>Shall be resposible for data cleaning and analysis</t>
  </si>
  <si>
    <t>Shall be resonsible for workforce research and analysis</t>
  </si>
  <si>
    <t>Shall be responsible for desktop research, analysis, and report writing</t>
  </si>
  <si>
    <t>TPMA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</si>
</sst>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numFmts>
  <fonts count="24" x14ac:knownFonts="1">
    <font>
      <sz val="11"/>
      <color theme="1"/>
      <name val="Calibri"/>
      <family val="2"/>
      <scheme val="minor"/>
    </font>
    <font>
      <sz val="11"/>
      <color theme="1"/>
      <name val="Calibri"/>
      <family val="2"/>
      <scheme val="minor"/>
    </font>
    <font>
      <b/>
      <sz val="20"/>
      <name val="Arial"/>
      <family val="2"/>
    </font>
    <font>
      <b/>
      <sz val="10"/>
      <name val="Arial"/>
      <family val="2"/>
    </font>
    <font>
      <sz val="10"/>
      <name val="Arial"/>
      <family val="2"/>
    </font>
    <font>
      <b/>
      <sz val="11"/>
      <name val="Arial"/>
      <family val="2"/>
    </font>
    <font>
      <sz val="8"/>
      <name val="Arial"/>
      <family val="2"/>
    </font>
    <font>
      <b/>
      <sz val="25"/>
      <name val="Arial"/>
      <family val="2"/>
    </font>
    <font>
      <sz val="18"/>
      <name val="Arial"/>
      <family val="2"/>
    </font>
    <font>
      <b/>
      <sz val="13"/>
      <name val="Arial"/>
      <family val="2"/>
    </font>
    <font>
      <sz val="11"/>
      <name val="Arial"/>
      <family val="2"/>
    </font>
    <font>
      <b/>
      <u/>
      <sz val="11"/>
      <name val="Arial"/>
      <family val="2"/>
    </font>
    <font>
      <sz val="11"/>
      <name val="Calibri"/>
      <family val="2"/>
      <scheme val="minor"/>
    </font>
    <font>
      <b/>
      <sz val="11"/>
      <color theme="1"/>
      <name val="Arial"/>
      <family val="2"/>
    </font>
    <font>
      <u/>
      <sz val="11"/>
      <name val="Arial"/>
      <family val="2"/>
    </font>
    <font>
      <sz val="11"/>
      <color rgb="FFFF0000"/>
      <name val="Arial"/>
      <family val="2"/>
    </font>
    <font>
      <i/>
      <sz val="11"/>
      <name val="Arial"/>
      <family val="2"/>
    </font>
    <font>
      <sz val="10"/>
      <color rgb="FF000000"/>
      <name val="Calibri"/>
      <family val="2"/>
      <scheme val="minor"/>
    </font>
    <font>
      <u/>
      <sz val="10"/>
      <color theme="10"/>
      <name val="Calibri"/>
      <family val="2"/>
      <scheme val="minor"/>
    </font>
    <font>
      <b/>
      <i/>
      <sz val="11"/>
      <name val="Arial"/>
      <family val="2"/>
    </font>
    <font>
      <i/>
      <sz val="11"/>
      <color theme="1"/>
      <name val="Arial"/>
      <family val="2"/>
    </font>
    <font>
      <sz val="11"/>
      <color theme="1"/>
      <name val="Arial"/>
      <family val="2"/>
    </font>
    <font>
      <sz val="18"/>
      <color theme="1"/>
      <name val="Arial"/>
      <family val="2"/>
    </font>
    <font>
      <b/>
      <sz val="18"/>
      <color theme="1"/>
      <name val="Arial"/>
      <family val="2"/>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rgb="FFCCFFFF"/>
        <bgColor indexed="64"/>
      </patternFill>
    </fill>
    <fill>
      <patternFill patternType="solid">
        <fgColor theme="0" tint="-0.2499465926084170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theme="0"/>
        <bgColor theme="0"/>
      </patternFill>
    </fill>
    <fill>
      <patternFill patternType="solid">
        <fgColor rgb="FFFFFF99"/>
        <bgColor rgb="FFFFFF99"/>
      </patternFill>
    </fill>
    <fill>
      <patternFill patternType="solid">
        <fgColor rgb="FFBFBFBF"/>
        <bgColor rgb="FFBFBFBF"/>
      </patternFill>
    </fill>
    <fill>
      <patternFill patternType="solid">
        <fgColor rgb="FFD8D8D8"/>
        <bgColor rgb="FFD8D8D8"/>
      </patternFill>
    </fill>
    <fill>
      <patternFill patternType="solid">
        <fgColor rgb="FFCCFFFF"/>
        <bgColor rgb="FFD8D8D8"/>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style="medium">
        <color indexed="64"/>
      </top>
      <bottom style="medium">
        <color indexed="64"/>
      </bottom>
      <diagonal/>
    </border>
    <border>
      <left style="thin">
        <color indexed="64"/>
      </left>
      <right/>
      <top style="thin">
        <color rgb="FF000000"/>
      </top>
      <bottom style="thin">
        <color rgb="FF000000"/>
      </bottom>
      <diagonal/>
    </border>
    <border>
      <left style="thin">
        <color rgb="FF000000"/>
      </left>
      <right style="thin">
        <color rgb="FF000000"/>
      </right>
      <top/>
      <bottom/>
      <diagonal/>
    </border>
  </borders>
  <cellStyleXfs count="10">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0" fontId="4" fillId="0" borderId="0"/>
    <xf numFmtId="43" fontId="1" fillId="0" borderId="0" applyFont="0" applyFill="0" applyBorder="0" applyAlignment="0" applyProtection="0"/>
    <xf numFmtId="0" fontId="17" fillId="0" borderId="0"/>
    <xf numFmtId="44"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cellStyleXfs>
  <cellXfs count="202">
    <xf numFmtId="0" fontId="0" fillId="0" borderId="0" xfId="0"/>
    <xf numFmtId="44" fontId="10" fillId="4" borderId="1" xfId="2" applyNumberFormat="1" applyFont="1" applyFill="1" applyBorder="1" applyAlignment="1" applyProtection="1">
      <alignment horizontal="center" wrapText="1"/>
      <protection locked="0"/>
    </xf>
    <xf numFmtId="2" fontId="10" fillId="4" borderId="6" xfId="5" applyNumberFormat="1" applyFont="1" applyFill="1" applyBorder="1" applyAlignment="1" applyProtection="1">
      <alignment vertical="center" wrapText="1"/>
      <protection locked="0"/>
    </xf>
    <xf numFmtId="43" fontId="10" fillId="4" borderId="1" xfId="5" applyFont="1" applyFill="1" applyBorder="1" applyAlignment="1" applyProtection="1">
      <alignment horizontal="center" vertical="center" wrapText="1"/>
      <protection locked="0"/>
    </xf>
    <xf numFmtId="164" fontId="0" fillId="2" borderId="0" xfId="0" applyNumberFormat="1" applyFill="1"/>
    <xf numFmtId="164" fontId="2" fillId="2" borderId="0" xfId="0" applyNumberFormat="1" applyFont="1" applyFill="1"/>
    <xf numFmtId="164" fontId="3" fillId="2" borderId="0" xfId="0" applyNumberFormat="1" applyFont="1" applyFill="1"/>
    <xf numFmtId="0" fontId="0" fillId="2" borderId="0" xfId="0" applyFill="1"/>
    <xf numFmtId="0" fontId="9" fillId="2" borderId="0" xfId="0" applyFont="1" applyFill="1" applyAlignment="1">
      <alignment horizontal="left"/>
    </xf>
    <xf numFmtId="0" fontId="10" fillId="2" borderId="0" xfId="0" applyFont="1" applyFill="1"/>
    <xf numFmtId="0" fontId="5" fillId="2" borderId="0" xfId="0" applyFont="1" applyFill="1" applyAlignment="1">
      <alignment horizontal="left"/>
    </xf>
    <xf numFmtId="0" fontId="5" fillId="2" borderId="0" xfId="0" applyFont="1" applyFill="1" applyAlignment="1">
      <alignment horizontal="right" vertical="center"/>
    </xf>
    <xf numFmtId="0" fontId="5" fillId="2" borderId="0" xfId="0" applyFont="1" applyFill="1"/>
    <xf numFmtId="0" fontId="10" fillId="2" borderId="0" xfId="3" applyFont="1" applyFill="1"/>
    <xf numFmtId="0" fontId="10" fillId="0" borderId="0" xfId="0" applyFont="1" applyAlignment="1">
      <alignment vertical="center"/>
    </xf>
    <xf numFmtId="0" fontId="12" fillId="0" borderId="0" xfId="0" applyFont="1"/>
    <xf numFmtId="0" fontId="5" fillId="2" borderId="0" xfId="3" applyFont="1" applyFill="1"/>
    <xf numFmtId="0" fontId="10" fillId="2" borderId="0" xfId="0" applyFont="1" applyFill="1" applyAlignment="1">
      <alignment vertical="center"/>
    </xf>
    <xf numFmtId="0" fontId="5" fillId="2" borderId="0" xfId="0" applyFont="1" applyFill="1" applyAlignment="1">
      <alignment wrapText="1"/>
    </xf>
    <xf numFmtId="0" fontId="12" fillId="0" borderId="0" xfId="0" applyFont="1" applyAlignment="1">
      <alignment vertical="center"/>
    </xf>
    <xf numFmtId="0" fontId="5" fillId="2" borderId="0" xfId="0" applyFont="1" applyFill="1" applyAlignment="1">
      <alignment vertical="center" wrapText="1"/>
    </xf>
    <xf numFmtId="44" fontId="12" fillId="0" borderId="0" xfId="0" applyNumberFormat="1" applyFont="1"/>
    <xf numFmtId="44" fontId="10" fillId="5" borderId="13" xfId="1" applyFont="1" applyFill="1" applyBorder="1" applyAlignment="1" applyProtection="1">
      <alignment vertical="center" wrapText="1"/>
    </xf>
    <xf numFmtId="0" fontId="11" fillId="2" borderId="0" xfId="3" applyFont="1" applyFill="1" applyAlignment="1">
      <alignment vertical="top"/>
    </xf>
    <xf numFmtId="0" fontId="5" fillId="3" borderId="17" xfId="3" applyFont="1" applyFill="1" applyBorder="1" applyAlignment="1">
      <alignment horizontal="center" vertical="center" wrapText="1"/>
    </xf>
    <xf numFmtId="0" fontId="5" fillId="7" borderId="27" xfId="0" applyFont="1" applyFill="1" applyBorder="1" applyAlignment="1">
      <alignment horizontal="center" vertical="center" wrapText="1"/>
    </xf>
    <xf numFmtId="0" fontId="5" fillId="7" borderId="18"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5" fillId="0" borderId="8" xfId="3" applyFont="1" applyBorder="1" applyAlignment="1">
      <alignment vertical="center"/>
    </xf>
    <xf numFmtId="2" fontId="10" fillId="6" borderId="1" xfId="2" applyNumberFormat="1" applyFont="1" applyFill="1" applyBorder="1" applyAlignment="1" applyProtection="1">
      <alignment horizontal="center" vertical="center"/>
    </xf>
    <xf numFmtId="44" fontId="10" fillId="6" borderId="13" xfId="2" applyNumberFormat="1" applyFont="1" applyFill="1" applyBorder="1" applyAlignment="1" applyProtection="1">
      <alignment horizontal="center" vertical="center"/>
    </xf>
    <xf numFmtId="9" fontId="10" fillId="10" borderId="8" xfId="2" applyFont="1" applyFill="1" applyBorder="1" applyAlignment="1" applyProtection="1">
      <alignment horizontal="center" vertical="center"/>
    </xf>
    <xf numFmtId="44" fontId="5" fillId="6" borderId="13" xfId="1" applyFont="1" applyFill="1" applyBorder="1" applyAlignment="1" applyProtection="1">
      <alignment vertical="center"/>
    </xf>
    <xf numFmtId="0" fontId="5" fillId="0" borderId="10" xfId="3" applyFont="1" applyBorder="1" applyAlignment="1">
      <alignment vertical="center"/>
    </xf>
    <xf numFmtId="2" fontId="10" fillId="6" borderId="11" xfId="2" applyNumberFormat="1" applyFont="1" applyFill="1" applyBorder="1" applyAlignment="1" applyProtection="1">
      <alignment horizontal="center" vertical="center"/>
    </xf>
    <xf numFmtId="44" fontId="10" fillId="6" borderId="14" xfId="2" applyNumberFormat="1" applyFont="1" applyFill="1" applyBorder="1" applyAlignment="1" applyProtection="1">
      <alignment horizontal="center" vertical="center"/>
    </xf>
    <xf numFmtId="9" fontId="10" fillId="10" borderId="10" xfId="2" applyFont="1" applyFill="1" applyBorder="1" applyAlignment="1" applyProtection="1">
      <alignment horizontal="center" vertical="center"/>
    </xf>
    <xf numFmtId="44" fontId="5" fillId="6" borderId="14" xfId="1" applyFont="1" applyFill="1" applyBorder="1" applyAlignment="1" applyProtection="1">
      <alignment vertical="center"/>
    </xf>
    <xf numFmtId="0" fontId="5" fillId="0" borderId="28" xfId="3" applyFont="1" applyBorder="1" applyAlignment="1">
      <alignment vertical="center"/>
    </xf>
    <xf numFmtId="2" fontId="5" fillId="6" borderId="9" xfId="1" applyNumberFormat="1" applyFont="1" applyFill="1" applyBorder="1" applyAlignment="1" applyProtection="1">
      <alignment horizontal="center" vertical="center"/>
    </xf>
    <xf numFmtId="44" fontId="5" fillId="6" borderId="12" xfId="1" applyFont="1" applyFill="1" applyBorder="1" applyAlignment="1" applyProtection="1">
      <alignment horizontal="center" vertical="center"/>
    </xf>
    <xf numFmtId="9" fontId="10" fillId="10" borderId="28" xfId="2" applyFont="1" applyFill="1" applyBorder="1" applyAlignment="1" applyProtection="1">
      <alignment horizontal="center" vertical="center"/>
    </xf>
    <xf numFmtId="44" fontId="5" fillId="6" borderId="12" xfId="1" applyFont="1" applyFill="1" applyBorder="1" applyAlignment="1" applyProtection="1">
      <alignment vertical="center"/>
    </xf>
    <xf numFmtId="0" fontId="11" fillId="2" borderId="0" xfId="0" applyFont="1" applyFill="1" applyAlignment="1">
      <alignment vertical="top" wrapText="1"/>
    </xf>
    <xf numFmtId="0" fontId="5" fillId="3" borderId="17" xfId="3" applyFont="1" applyFill="1" applyBorder="1" applyAlignment="1">
      <alignment horizontal="center" vertical="center"/>
    </xf>
    <xf numFmtId="0" fontId="5" fillId="9" borderId="18"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9" xfId="3" applyFont="1" applyFill="1" applyBorder="1" applyAlignment="1">
      <alignment horizontal="center" vertical="center" wrapText="1"/>
    </xf>
    <xf numFmtId="49" fontId="10" fillId="3" borderId="7" xfId="3" applyNumberFormat="1" applyFont="1" applyFill="1" applyBorder="1" applyAlignment="1">
      <alignment vertical="center" wrapText="1"/>
    </xf>
    <xf numFmtId="49" fontId="10" fillId="8" borderId="8" xfId="3" applyNumberFormat="1" applyFont="1" applyFill="1" applyBorder="1" applyAlignment="1">
      <alignment horizontal="center" vertical="center" wrapText="1"/>
    </xf>
    <xf numFmtId="44" fontId="10" fillId="8" borderId="13" xfId="0" applyNumberFormat="1" applyFont="1" applyFill="1" applyBorder="1" applyAlignment="1">
      <alignment horizontal="left" vertical="center" wrapText="1"/>
    </xf>
    <xf numFmtId="39" fontId="10" fillId="8" borderId="6" xfId="0" applyNumberFormat="1" applyFont="1" applyFill="1" applyBorder="1" applyAlignment="1">
      <alignment horizontal="right" vertical="center" wrapText="1"/>
    </xf>
    <xf numFmtId="44" fontId="10" fillId="8" borderId="13" xfId="1" applyFont="1" applyFill="1" applyBorder="1" applyAlignment="1" applyProtection="1">
      <alignment vertical="center" wrapText="1"/>
    </xf>
    <xf numFmtId="39" fontId="10" fillId="8" borderId="1" xfId="0" applyNumberFormat="1" applyFont="1" applyFill="1" applyBorder="1" applyAlignment="1">
      <alignment horizontal="right" vertical="center" wrapText="1"/>
    </xf>
    <xf numFmtId="0" fontId="5" fillId="2" borderId="7" xfId="0" applyFont="1" applyFill="1" applyBorder="1" applyAlignment="1">
      <alignment vertical="center" wrapText="1"/>
    </xf>
    <xf numFmtId="166" fontId="10" fillId="6" borderId="8" xfId="2" applyNumberFormat="1" applyFont="1" applyFill="1" applyBorder="1" applyAlignment="1" applyProtection="1">
      <alignment horizontal="center" vertical="center" wrapText="1"/>
    </xf>
    <xf numFmtId="44" fontId="10" fillId="6" borderId="13" xfId="2" applyNumberFormat="1" applyFont="1" applyFill="1" applyBorder="1" applyAlignment="1" applyProtection="1">
      <alignment vertical="center" wrapText="1"/>
    </xf>
    <xf numFmtId="43" fontId="10" fillId="5" borderId="1" xfId="5" applyFont="1" applyFill="1" applyBorder="1" applyAlignment="1" applyProtection="1">
      <alignment horizontal="center" vertical="center" wrapText="1"/>
    </xf>
    <xf numFmtId="0" fontId="10" fillId="2" borderId="0" xfId="0" applyFont="1" applyFill="1" applyAlignment="1">
      <alignment horizontal="right" vertical="center" wrapText="1"/>
    </xf>
    <xf numFmtId="0" fontId="5" fillId="9" borderId="23" xfId="0" applyFont="1" applyFill="1" applyBorder="1" applyAlignment="1">
      <alignment horizontal="center" vertical="center" wrapText="1"/>
    </xf>
    <xf numFmtId="2" fontId="5" fillId="5" borderId="21" xfId="5" applyNumberFormat="1" applyFont="1" applyFill="1" applyBorder="1" applyAlignment="1" applyProtection="1">
      <alignment vertical="center"/>
    </xf>
    <xf numFmtId="44" fontId="5" fillId="5" borderId="22" xfId="1" applyFont="1" applyFill="1" applyBorder="1" applyAlignment="1" applyProtection="1">
      <alignment vertical="center"/>
    </xf>
    <xf numFmtId="43" fontId="5" fillId="5" borderId="21" xfId="5" applyFont="1" applyFill="1" applyBorder="1" applyAlignment="1" applyProtection="1">
      <alignment horizontal="center" vertical="center"/>
    </xf>
    <xf numFmtId="43" fontId="5" fillId="5" borderId="21" xfId="5" applyFont="1" applyFill="1" applyBorder="1" applyAlignment="1" applyProtection="1">
      <alignment horizontal="center" vertical="center" wrapText="1"/>
    </xf>
    <xf numFmtId="0" fontId="5" fillId="3" borderId="20" xfId="3" applyFont="1" applyFill="1" applyBorder="1" applyAlignment="1">
      <alignment horizontal="left" vertical="center" wrapText="1"/>
    </xf>
    <xf numFmtId="1" fontId="5" fillId="11" borderId="22" xfId="3" applyNumberFormat="1" applyFont="1" applyFill="1" applyBorder="1" applyAlignment="1" applyProtection="1">
      <alignment horizontal="center" vertical="center"/>
      <protection locked="0"/>
    </xf>
    <xf numFmtId="0" fontId="15" fillId="2" borderId="0" xfId="3" applyFont="1" applyFill="1" applyAlignment="1">
      <alignment horizontal="left" vertical="center"/>
    </xf>
    <xf numFmtId="44" fontId="10" fillId="6" borderId="1" xfId="1" applyFont="1" applyFill="1" applyBorder="1" applyAlignment="1" applyProtection="1">
      <alignment horizontal="right" vertical="center"/>
    </xf>
    <xf numFmtId="39" fontId="16" fillId="11" borderId="1" xfId="2" applyNumberFormat="1" applyFont="1" applyFill="1" applyBorder="1" applyAlignment="1" applyProtection="1">
      <alignment horizontal="left" wrapText="1"/>
      <protection locked="0"/>
    </xf>
    <xf numFmtId="0" fontId="9" fillId="2" borderId="0" xfId="0" applyFont="1" applyFill="1" applyAlignment="1" applyProtection="1">
      <alignment horizontal="left" vertical="center"/>
      <protection locked="0"/>
    </xf>
    <xf numFmtId="0" fontId="12" fillId="0" borderId="0" xfId="0" applyFont="1" applyProtection="1">
      <protection locked="0"/>
    </xf>
    <xf numFmtId="0" fontId="10" fillId="2" borderId="0" xfId="0" applyFont="1" applyFill="1" applyProtection="1">
      <protection locked="0"/>
    </xf>
    <xf numFmtId="0" fontId="5" fillId="2" borderId="2" xfId="0" applyFont="1" applyFill="1" applyBorder="1" applyAlignment="1" applyProtection="1">
      <alignment horizontal="right" vertical="center"/>
      <protection locked="0"/>
    </xf>
    <xf numFmtId="0" fontId="10" fillId="2" borderId="0" xfId="0" applyFont="1" applyFill="1" applyAlignment="1" applyProtection="1">
      <alignment vertical="top" wrapText="1"/>
      <protection locked="0"/>
    </xf>
    <xf numFmtId="0" fontId="5" fillId="2" borderId="0" xfId="0" applyFont="1" applyFill="1" applyAlignment="1" applyProtection="1">
      <alignment horizontal="left"/>
      <protection locked="0"/>
    </xf>
    <xf numFmtId="0" fontId="5" fillId="2" borderId="2" xfId="0" applyFont="1" applyFill="1" applyBorder="1" applyAlignment="1" applyProtection="1">
      <alignment vertical="center" wrapText="1"/>
      <protection locked="0"/>
    </xf>
    <xf numFmtId="0" fontId="5" fillId="2" borderId="0" xfId="0" applyFont="1" applyFill="1" applyProtection="1">
      <protection locked="0"/>
    </xf>
    <xf numFmtId="0" fontId="10" fillId="2" borderId="0" xfId="3" applyFont="1" applyFill="1" applyProtection="1">
      <protection locked="0"/>
    </xf>
    <xf numFmtId="0" fontId="5" fillId="2" borderId="0" xfId="3" applyFont="1" applyFill="1" applyProtection="1">
      <protection locked="0"/>
    </xf>
    <xf numFmtId="0" fontId="11" fillId="2" borderId="0" xfId="0" applyFont="1" applyFill="1" applyAlignment="1" applyProtection="1">
      <alignment vertical="center"/>
      <protection locked="0"/>
    </xf>
    <xf numFmtId="0" fontId="5" fillId="3" borderId="7" xfId="3"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wrapText="1"/>
      <protection locked="0"/>
    </xf>
    <xf numFmtId="49" fontId="10" fillId="3" borderId="7" xfId="3" applyNumberFormat="1" applyFont="1" applyFill="1" applyBorder="1" applyAlignment="1" applyProtection="1">
      <alignment horizontal="left" wrapText="1"/>
      <protection locked="0"/>
    </xf>
    <xf numFmtId="49" fontId="16" fillId="3" borderId="7" xfId="3" applyNumberFormat="1" applyFont="1" applyFill="1" applyBorder="1" applyAlignment="1" applyProtection="1">
      <alignment horizontal="left" wrapText="1"/>
      <protection locked="0"/>
    </xf>
    <xf numFmtId="44" fontId="16" fillId="3" borderId="1" xfId="0" applyNumberFormat="1" applyFont="1" applyFill="1" applyBorder="1" applyAlignment="1" applyProtection="1">
      <alignment horizontal="center" wrapText="1"/>
      <protection locked="0"/>
    </xf>
    <xf numFmtId="0" fontId="5" fillId="2" borderId="1" xfId="0" applyFont="1" applyFill="1" applyBorder="1" applyAlignment="1" applyProtection="1">
      <alignment horizontal="right" vertical="center" wrapText="1"/>
      <protection locked="0"/>
    </xf>
    <xf numFmtId="39" fontId="10" fillId="0" borderId="1" xfId="2" applyNumberFormat="1" applyFont="1" applyBorder="1" applyAlignment="1" applyProtection="1">
      <alignment horizontal="left" wrapText="1"/>
      <protection locked="0"/>
    </xf>
    <xf numFmtId="0" fontId="10" fillId="2" borderId="0" xfId="0" applyFont="1" applyFill="1" applyAlignment="1" applyProtection="1">
      <alignment vertical="center"/>
      <protection locked="0"/>
    </xf>
    <xf numFmtId="0" fontId="10" fillId="0" borderId="0" xfId="0" applyFont="1" applyAlignment="1" applyProtection="1">
      <alignment vertical="center"/>
      <protection locked="0"/>
    </xf>
    <xf numFmtId="0" fontId="5" fillId="2" borderId="0" xfId="0" applyFont="1" applyFill="1" applyAlignment="1" applyProtection="1">
      <alignment horizontal="right" vertical="center" wrapText="1"/>
      <protection locked="0"/>
    </xf>
    <xf numFmtId="0" fontId="10" fillId="0" borderId="0" xfId="0" applyFont="1" applyAlignment="1" applyProtection="1">
      <alignment horizontal="center" vertical="center"/>
      <protection locked="0"/>
    </xf>
    <xf numFmtId="0" fontId="10" fillId="2" borderId="0" xfId="3" applyFont="1" applyFill="1" applyAlignment="1" applyProtection="1">
      <alignment vertical="center"/>
      <protection locked="0"/>
    </xf>
    <xf numFmtId="0" fontId="14" fillId="2" borderId="0" xfId="3" applyFont="1" applyFill="1" applyAlignment="1" applyProtection="1">
      <alignment vertical="center"/>
      <protection locked="0"/>
    </xf>
    <xf numFmtId="0" fontId="5" fillId="2" borderId="0" xfId="0" applyFont="1" applyFill="1" applyAlignment="1" applyProtection="1">
      <alignment vertical="center" wrapText="1"/>
      <protection locked="0"/>
    </xf>
    <xf numFmtId="0" fontId="11" fillId="0" borderId="0" xfId="0" applyFont="1" applyAlignment="1" applyProtection="1">
      <alignment vertical="center"/>
      <protection locked="0"/>
    </xf>
    <xf numFmtId="0" fontId="11" fillId="0" borderId="0" xfId="0" applyFont="1" applyAlignment="1">
      <alignment vertical="center"/>
    </xf>
    <xf numFmtId="0" fontId="5" fillId="9" borderId="1" xfId="0" applyFont="1" applyFill="1" applyBorder="1" applyAlignment="1">
      <alignment horizontal="center" vertical="center"/>
    </xf>
    <xf numFmtId="0" fontId="10" fillId="2" borderId="1" xfId="0" applyFont="1" applyFill="1" applyBorder="1" applyAlignment="1">
      <alignment horizontal="right" vertical="center" wrapText="1"/>
    </xf>
    <xf numFmtId="0" fontId="5" fillId="9" borderId="1" xfId="0" applyFont="1" applyFill="1" applyBorder="1" applyAlignment="1">
      <alignment horizontal="center" vertical="center" wrapText="1"/>
    </xf>
    <xf numFmtId="0" fontId="10" fillId="0" borderId="1" xfId="0" applyFont="1" applyBorder="1" applyAlignment="1" applyProtection="1">
      <alignment vertical="center"/>
      <protection locked="0"/>
    </xf>
    <xf numFmtId="44" fontId="5" fillId="0" borderId="0" xfId="1" applyFont="1" applyFill="1" applyBorder="1" applyAlignment="1" applyProtection="1">
      <alignment horizontal="right" vertical="center"/>
    </xf>
    <xf numFmtId="0" fontId="5" fillId="9" borderId="1" xfId="0" applyFont="1" applyFill="1" applyBorder="1" applyAlignment="1" applyProtection="1">
      <alignment horizontal="center" vertical="center"/>
      <protection locked="0"/>
    </xf>
    <xf numFmtId="0" fontId="10" fillId="10" borderId="1" xfId="0" applyFont="1" applyFill="1" applyBorder="1" applyAlignment="1">
      <alignment horizontal="left" vertical="center"/>
    </xf>
    <xf numFmtId="0" fontId="10" fillId="10" borderId="29" xfId="0" applyFont="1" applyFill="1" applyBorder="1" applyAlignment="1">
      <alignment horizontal="left" vertical="center"/>
    </xf>
    <xf numFmtId="0" fontId="10" fillId="0" borderId="29" xfId="0" applyFont="1" applyBorder="1" applyAlignment="1" applyProtection="1">
      <alignment vertical="center"/>
      <protection locked="0"/>
    </xf>
    <xf numFmtId="44" fontId="5" fillId="6" borderId="30" xfId="1" applyFont="1" applyFill="1" applyBorder="1" applyAlignment="1" applyProtection="1">
      <alignment horizontal="right" indent="1"/>
    </xf>
    <xf numFmtId="0" fontId="10" fillId="2" borderId="29" xfId="0" applyFont="1" applyFill="1" applyBorder="1" applyAlignment="1">
      <alignment horizontal="right" vertical="center" wrapText="1"/>
    </xf>
    <xf numFmtId="0" fontId="5" fillId="0" borderId="23" xfId="0" applyFont="1" applyBorder="1" applyAlignment="1" applyProtection="1">
      <alignment horizontal="right" vertical="center"/>
      <protection locked="0"/>
    </xf>
    <xf numFmtId="0" fontId="5" fillId="0" borderId="0" xfId="0" applyFont="1" applyAlignment="1" applyProtection="1">
      <alignment horizontal="right" vertical="center"/>
      <protection locked="0"/>
    </xf>
    <xf numFmtId="2" fontId="5" fillId="0" borderId="0" xfId="0" applyNumberFormat="1" applyFont="1" applyAlignment="1" applyProtection="1">
      <alignment vertical="center"/>
      <protection locked="0"/>
    </xf>
    <xf numFmtId="0" fontId="13" fillId="15" borderId="32" xfId="6" applyFont="1" applyFill="1" applyBorder="1" applyAlignment="1" applyProtection="1">
      <alignment horizontal="center" vertical="center" wrapText="1"/>
      <protection locked="0"/>
    </xf>
    <xf numFmtId="0" fontId="13" fillId="15" borderId="31" xfId="6" applyFont="1" applyFill="1" applyBorder="1" applyAlignment="1" applyProtection="1">
      <alignment horizontal="center" vertical="center" wrapText="1"/>
      <protection locked="0"/>
    </xf>
    <xf numFmtId="2" fontId="20" fillId="15" borderId="31" xfId="6" applyNumberFormat="1" applyFont="1" applyFill="1" applyBorder="1" applyAlignment="1" applyProtection="1">
      <alignment horizontal="center" wrapText="1"/>
      <protection locked="0"/>
    </xf>
    <xf numFmtId="44" fontId="20" fillId="15" borderId="31" xfId="6" applyNumberFormat="1" applyFont="1" applyFill="1" applyBorder="1" applyAlignment="1">
      <alignment horizontal="right" wrapText="1"/>
    </xf>
    <xf numFmtId="2" fontId="21" fillId="13" borderId="31" xfId="6" applyNumberFormat="1" applyFont="1" applyFill="1" applyBorder="1" applyAlignment="1" applyProtection="1">
      <alignment horizontal="center" wrapText="1"/>
      <protection locked="0"/>
    </xf>
    <xf numFmtId="44" fontId="20" fillId="16" borderId="31" xfId="6" applyNumberFormat="1" applyFont="1" applyFill="1" applyBorder="1" applyAlignment="1">
      <alignment horizontal="center" wrapText="1"/>
    </xf>
    <xf numFmtId="4" fontId="21" fillId="13" borderId="31" xfId="6" applyNumberFormat="1" applyFont="1" applyFill="1" applyBorder="1" applyAlignment="1" applyProtection="1">
      <alignment horizontal="center" wrapText="1"/>
      <protection locked="0"/>
    </xf>
    <xf numFmtId="2" fontId="21" fillId="13" borderId="39" xfId="6" applyNumberFormat="1" applyFont="1" applyFill="1" applyBorder="1" applyAlignment="1" applyProtection="1">
      <alignment horizontal="center" wrapText="1"/>
      <protection locked="0"/>
    </xf>
    <xf numFmtId="44" fontId="20" fillId="16" borderId="39" xfId="6" applyNumberFormat="1" applyFont="1" applyFill="1" applyBorder="1" applyAlignment="1">
      <alignment horizontal="center" wrapText="1"/>
    </xf>
    <xf numFmtId="4" fontId="21" fillId="13" borderId="39" xfId="6" applyNumberFormat="1" applyFont="1" applyFill="1" applyBorder="1" applyAlignment="1" applyProtection="1">
      <alignment horizontal="center" wrapText="1"/>
      <protection locked="0"/>
    </xf>
    <xf numFmtId="2" fontId="5" fillId="6" borderId="30" xfId="0" applyNumberFormat="1" applyFont="1" applyFill="1" applyBorder="1" applyAlignment="1">
      <alignment horizontal="center" vertical="center"/>
    </xf>
    <xf numFmtId="44" fontId="5" fillId="6" borderId="23" xfId="1" applyFont="1" applyFill="1" applyBorder="1" applyAlignment="1" applyProtection="1">
      <alignment horizontal="center" vertical="center" wrapText="1"/>
    </xf>
    <xf numFmtId="44" fontId="5" fillId="6" borderId="30" xfId="1" applyFont="1" applyFill="1" applyBorder="1" applyAlignment="1" applyProtection="1">
      <alignment horizontal="center" vertical="center" wrapText="1"/>
    </xf>
    <xf numFmtId="0" fontId="5" fillId="3" borderId="1" xfId="0" applyFont="1" applyFill="1" applyBorder="1" applyAlignment="1" applyProtection="1">
      <alignment vertical="center"/>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0" fontId="5" fillId="0" borderId="0" xfId="0" applyFont="1" applyAlignment="1">
      <alignment vertical="center" wrapText="1"/>
    </xf>
    <xf numFmtId="0" fontId="5" fillId="6" borderId="1" xfId="0" applyFont="1" applyFill="1" applyBorder="1" applyAlignment="1">
      <alignment horizontal="center" vertical="center" wrapText="1"/>
    </xf>
    <xf numFmtId="0" fontId="5" fillId="3" borderId="1" xfId="0" applyFont="1" applyFill="1" applyBorder="1" applyAlignment="1" applyProtection="1">
      <alignment vertical="center" wrapText="1"/>
      <protection locked="0"/>
    </xf>
    <xf numFmtId="9" fontId="10" fillId="10" borderId="1" xfId="2" applyFont="1" applyFill="1" applyBorder="1" applyAlignment="1" applyProtection="1">
      <alignment horizontal="right" vertical="center"/>
    </xf>
    <xf numFmtId="9" fontId="10" fillId="10" borderId="29" xfId="2" applyFont="1" applyFill="1" applyBorder="1" applyAlignment="1" applyProtection="1">
      <alignment horizontal="right" vertical="center"/>
    </xf>
    <xf numFmtId="44" fontId="20" fillId="15" borderId="33" xfId="6" applyNumberFormat="1" applyFont="1" applyFill="1" applyBorder="1" applyAlignment="1">
      <alignment horizontal="right" wrapText="1"/>
    </xf>
    <xf numFmtId="2" fontId="5" fillId="6" borderId="23" xfId="0" applyNumberFormat="1" applyFont="1" applyFill="1" applyBorder="1" applyAlignment="1">
      <alignment horizontal="center" vertical="center"/>
    </xf>
    <xf numFmtId="0" fontId="13" fillId="15" borderId="42" xfId="6" applyFont="1" applyFill="1" applyBorder="1" applyAlignment="1" applyProtection="1">
      <alignment horizontal="center" vertical="center" wrapText="1"/>
      <protection locked="0"/>
    </xf>
    <xf numFmtId="2" fontId="13" fillId="15" borderId="1" xfId="6" applyNumberFormat="1" applyFont="1" applyFill="1" applyBorder="1" applyAlignment="1">
      <alignment vertical="center" wrapText="1"/>
    </xf>
    <xf numFmtId="44" fontId="13" fillId="15" borderId="1" xfId="6" applyNumberFormat="1" applyFont="1" applyFill="1" applyBorder="1" applyAlignment="1">
      <alignment vertical="center" wrapText="1"/>
    </xf>
    <xf numFmtId="2" fontId="13" fillId="16" borderId="1" xfId="6" applyNumberFormat="1" applyFont="1" applyFill="1" applyBorder="1" applyAlignment="1">
      <alignment vertical="center" wrapText="1"/>
    </xf>
    <xf numFmtId="44" fontId="13" fillId="16" borderId="1" xfId="6" applyNumberFormat="1" applyFont="1" applyFill="1" applyBorder="1" applyAlignment="1">
      <alignment vertical="center" wrapText="1"/>
    </xf>
    <xf numFmtId="2" fontId="13" fillId="16" borderId="29" xfId="6" applyNumberFormat="1" applyFont="1" applyFill="1" applyBorder="1" applyAlignment="1">
      <alignment vertical="center" wrapText="1"/>
    </xf>
    <xf numFmtId="44" fontId="13" fillId="16" borderId="29" xfId="6" applyNumberFormat="1" applyFont="1" applyFill="1" applyBorder="1" applyAlignment="1">
      <alignment vertical="center" wrapText="1"/>
    </xf>
    <xf numFmtId="2" fontId="13" fillId="16" borderId="30" xfId="6" applyNumberFormat="1" applyFont="1" applyFill="1" applyBorder="1" applyAlignment="1">
      <alignment vertical="center" wrapText="1"/>
    </xf>
    <xf numFmtId="44" fontId="13" fillId="16" borderId="24" xfId="6" applyNumberFormat="1" applyFont="1" applyFill="1" applyBorder="1" applyAlignment="1">
      <alignment vertical="center" wrapText="1"/>
    </xf>
    <xf numFmtId="0" fontId="5" fillId="2" borderId="0" xfId="0" applyFont="1" applyFill="1" applyAlignment="1" applyProtection="1">
      <alignment horizontal="left" vertical="top"/>
      <protection locked="0"/>
    </xf>
    <xf numFmtId="0" fontId="5" fillId="11" borderId="1" xfId="0" applyFont="1" applyFill="1" applyBorder="1" applyAlignment="1" applyProtection="1">
      <alignment horizontal="center" vertical="center" wrapText="1"/>
      <protection locked="0"/>
    </xf>
    <xf numFmtId="2" fontId="10" fillId="6" borderId="1" xfId="0" applyNumberFormat="1" applyFont="1" applyFill="1" applyBorder="1" applyAlignment="1">
      <alignment vertical="center"/>
    </xf>
    <xf numFmtId="44" fontId="10" fillId="6" borderId="1" xfId="0" applyNumberFormat="1" applyFont="1" applyFill="1" applyBorder="1" applyAlignment="1">
      <alignment vertical="center"/>
    </xf>
    <xf numFmtId="2" fontId="10" fillId="6" borderId="29" xfId="0" applyNumberFormat="1" applyFont="1" applyFill="1" applyBorder="1" applyAlignment="1">
      <alignment vertical="center"/>
    </xf>
    <xf numFmtId="44" fontId="10" fillId="6" borderId="29" xfId="0" applyNumberFormat="1" applyFont="1" applyFill="1" applyBorder="1" applyAlignment="1">
      <alignment vertical="center"/>
    </xf>
    <xf numFmtId="2" fontId="5" fillId="6" borderId="30" xfId="0" applyNumberFormat="1" applyFont="1" applyFill="1" applyBorder="1" applyAlignment="1">
      <alignment vertical="center"/>
    </xf>
    <xf numFmtId="44" fontId="5" fillId="6" borderId="30" xfId="1" applyFont="1" applyFill="1" applyBorder="1" applyAlignment="1" applyProtection="1">
      <alignment vertical="center"/>
    </xf>
    <xf numFmtId="0" fontId="10" fillId="9" borderId="15" xfId="0" applyFont="1" applyFill="1" applyBorder="1" applyAlignment="1">
      <alignment horizontal="right" vertical="center"/>
    </xf>
    <xf numFmtId="39" fontId="10" fillId="11" borderId="1" xfId="2" applyNumberFormat="1" applyFont="1" applyFill="1" applyBorder="1" applyAlignment="1" applyProtection="1">
      <alignment horizontal="left" wrapText="1"/>
      <protection locked="0"/>
    </xf>
    <xf numFmtId="44" fontId="10" fillId="0" borderId="0" xfId="0" applyNumberFormat="1" applyFont="1" applyAlignment="1" applyProtection="1">
      <alignment vertical="center"/>
      <protection locked="0"/>
    </xf>
    <xf numFmtId="165" fontId="4" fillId="0" borderId="0" xfId="0" applyNumberFormat="1" applyFont="1" applyAlignment="1">
      <alignment horizontal="center"/>
    </xf>
    <xf numFmtId="164" fontId="7" fillId="2" borderId="0" xfId="0" applyNumberFormat="1" applyFont="1" applyFill="1" applyAlignment="1">
      <alignment horizontal="center" wrapText="1"/>
    </xf>
    <xf numFmtId="164" fontId="7" fillId="2" borderId="0" xfId="0" applyNumberFormat="1" applyFont="1" applyFill="1" applyAlignment="1">
      <alignment horizontal="center"/>
    </xf>
    <xf numFmtId="164" fontId="8" fillId="2" borderId="0" xfId="0" applyNumberFormat="1" applyFont="1" applyFill="1" applyAlignment="1">
      <alignment horizontal="center"/>
    </xf>
    <xf numFmtId="164" fontId="23" fillId="2" borderId="0" xfId="0" applyNumberFormat="1" applyFont="1" applyFill="1" applyAlignment="1">
      <alignment horizontal="center"/>
    </xf>
    <xf numFmtId="164" fontId="0" fillId="2" borderId="0" xfId="0" applyNumberFormat="1" applyFill="1" applyAlignment="1">
      <alignment horizontal="center"/>
    </xf>
    <xf numFmtId="164" fontId="22" fillId="2" borderId="0" xfId="0" applyNumberFormat="1" applyFont="1" applyFill="1" applyAlignment="1">
      <alignment horizontal="center"/>
    </xf>
    <xf numFmtId="39" fontId="16" fillId="11" borderId="3" xfId="2" applyNumberFormat="1" applyFont="1" applyFill="1" applyBorder="1" applyAlignment="1" applyProtection="1">
      <alignment horizontal="center" vertical="center" wrapText="1"/>
      <protection locked="0"/>
    </xf>
    <xf numFmtId="39" fontId="10" fillId="11" borderId="4" xfId="2" applyNumberFormat="1" applyFont="1" applyFill="1" applyBorder="1" applyAlignment="1" applyProtection="1">
      <alignment horizontal="center" vertical="center" wrapText="1"/>
      <protection locked="0"/>
    </xf>
    <xf numFmtId="39" fontId="10" fillId="11" borderId="5" xfId="2"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39" fontId="10" fillId="10" borderId="1" xfId="2" applyNumberFormat="1" applyFont="1" applyFill="1" applyBorder="1" applyAlignment="1" applyProtection="1">
      <alignment horizontal="left" vertical="center" wrapText="1"/>
      <protection locked="0"/>
    </xf>
    <xf numFmtId="0" fontId="5" fillId="3" borderId="1" xfId="3" applyFont="1" applyFill="1" applyBorder="1" applyAlignment="1" applyProtection="1">
      <alignment horizontal="center" vertical="center"/>
      <protection locked="0"/>
    </xf>
    <xf numFmtId="0" fontId="16" fillId="3" borderId="1" xfId="3" applyFont="1" applyFill="1" applyBorder="1" applyAlignment="1" applyProtection="1">
      <alignment horizontal="left" wrapText="1"/>
      <protection locked="0"/>
    </xf>
    <xf numFmtId="0" fontId="5" fillId="9" borderId="1" xfId="0" applyFont="1" applyFill="1" applyBorder="1" applyAlignment="1" applyProtection="1">
      <alignment horizontal="center" vertical="center"/>
      <protection locked="0"/>
    </xf>
    <xf numFmtId="0" fontId="5" fillId="2" borderId="7" xfId="0" applyFont="1" applyFill="1" applyBorder="1" applyAlignment="1" applyProtection="1">
      <alignment horizontal="left" vertical="center" wrapText="1"/>
      <protection locked="0"/>
    </xf>
    <xf numFmtId="0" fontId="5" fillId="2" borderId="16"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13" fillId="15" borderId="33" xfId="6" applyFont="1" applyFill="1" applyBorder="1" applyAlignment="1" applyProtection="1">
      <alignment horizontal="center" vertical="center" wrapText="1"/>
      <protection locked="0"/>
    </xf>
    <xf numFmtId="0" fontId="13" fillId="15" borderId="32" xfId="6" applyFont="1" applyFill="1" applyBorder="1" applyAlignment="1" applyProtection="1">
      <alignment horizontal="center" vertical="center" wrapText="1"/>
      <protection locked="0"/>
    </xf>
    <xf numFmtId="0" fontId="13" fillId="14" borderId="1" xfId="6" applyFont="1" applyFill="1" applyBorder="1" applyAlignment="1">
      <alignment horizontal="center"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13" fillId="15" borderId="36" xfId="6" applyFont="1" applyFill="1" applyBorder="1" applyAlignment="1" applyProtection="1">
      <alignment horizontal="center" vertical="center" wrapText="1"/>
      <protection locked="0"/>
    </xf>
    <xf numFmtId="0" fontId="13" fillId="14" borderId="41" xfId="6" applyFont="1" applyFill="1" applyBorder="1" applyAlignment="1" applyProtection="1">
      <alignment horizontal="center" vertical="center" wrapText="1"/>
      <protection locked="0"/>
    </xf>
    <xf numFmtId="0" fontId="13" fillId="14" borderId="36" xfId="6" applyFont="1" applyFill="1" applyBorder="1" applyAlignment="1" applyProtection="1">
      <alignment horizontal="center" vertical="center" wrapText="1"/>
      <protection locked="0"/>
    </xf>
    <xf numFmtId="0" fontId="13" fillId="15" borderId="41" xfId="6" applyFont="1" applyFill="1" applyBorder="1" applyAlignment="1" applyProtection="1">
      <alignment horizontal="center" vertical="center" wrapText="1"/>
      <protection locked="0"/>
    </xf>
    <xf numFmtId="49" fontId="20" fillId="14" borderId="34" xfId="6" applyNumberFormat="1" applyFont="1" applyFill="1" applyBorder="1" applyAlignment="1">
      <alignment horizontal="left" wrapText="1"/>
    </xf>
    <xf numFmtId="0" fontId="10" fillId="0" borderId="35" xfId="6" applyFont="1" applyBorder="1"/>
    <xf numFmtId="39" fontId="21" fillId="12" borderId="33" xfId="6" applyNumberFormat="1" applyFont="1" applyFill="1" applyBorder="1" applyAlignment="1">
      <alignment horizontal="left"/>
    </xf>
    <xf numFmtId="0" fontId="21" fillId="12" borderId="32" xfId="6" applyFont="1" applyFill="1" applyBorder="1" applyAlignment="1">
      <alignment horizontal="left"/>
    </xf>
    <xf numFmtId="39" fontId="21" fillId="12" borderId="37" xfId="6" applyNumberFormat="1" applyFont="1" applyFill="1" applyBorder="1" applyAlignment="1">
      <alignment horizontal="left"/>
    </xf>
    <xf numFmtId="0" fontId="21" fillId="12" borderId="38" xfId="6" applyFont="1" applyFill="1" applyBorder="1" applyAlignment="1">
      <alignment horizontal="left"/>
    </xf>
    <xf numFmtId="0" fontId="5" fillId="0" borderId="23" xfId="0" applyFont="1" applyBorder="1" applyAlignment="1">
      <alignment horizontal="right" vertical="center"/>
    </xf>
    <xf numFmtId="0" fontId="5" fillId="0" borderId="40" xfId="0" applyFont="1" applyBorder="1" applyAlignment="1">
      <alignment horizontal="right" vertical="center"/>
    </xf>
    <xf numFmtId="0" fontId="13" fillId="9" borderId="26" xfId="0" applyFont="1" applyFill="1" applyBorder="1" applyAlignment="1">
      <alignment horizontal="center" vertical="center"/>
    </xf>
    <xf numFmtId="0" fontId="13" fillId="9" borderId="25" xfId="0" applyFont="1" applyFill="1" applyBorder="1" applyAlignment="1">
      <alignment horizontal="center" vertical="center"/>
    </xf>
    <xf numFmtId="0" fontId="13" fillId="9" borderId="20" xfId="0" applyFont="1" applyFill="1" applyBorder="1" applyAlignment="1">
      <alignment horizontal="center" vertical="center"/>
    </xf>
    <xf numFmtId="0" fontId="13" fillId="9" borderId="22" xfId="0" applyFont="1" applyFill="1" applyBorder="1" applyAlignment="1">
      <alignment horizontal="center" vertical="center"/>
    </xf>
    <xf numFmtId="0" fontId="13" fillId="9" borderId="21" xfId="0" applyFont="1" applyFill="1" applyBorder="1" applyAlignment="1">
      <alignment horizontal="center" vertical="center"/>
    </xf>
    <xf numFmtId="0" fontId="5" fillId="6" borderId="7"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6" xfId="0" applyFont="1" applyFill="1" applyBorder="1" applyAlignment="1">
      <alignment horizontal="center" vertical="center"/>
    </xf>
    <xf numFmtId="0" fontId="10" fillId="2" borderId="7"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3" fillId="9" borderId="23" xfId="0" applyFont="1" applyFill="1" applyBorder="1" applyAlignment="1">
      <alignment horizontal="center" vertical="center"/>
    </xf>
    <xf numFmtId="0" fontId="13" fillId="9" borderId="24" xfId="0" applyFont="1" applyFill="1" applyBorder="1" applyAlignment="1">
      <alignment horizontal="center" vertical="center"/>
    </xf>
  </cellXfs>
  <cellStyles count="10">
    <cellStyle name="Comma" xfId="5" builtinId="3"/>
    <cellStyle name="Currency" xfId="1" builtinId="4"/>
    <cellStyle name="Currency 2" xfId="7" xr:uid="{997C476F-CBFC-49FD-A781-8DDFD0460F57}"/>
    <cellStyle name="Hyperlink 2" xfId="9" xr:uid="{BD6A1872-E4AC-4675-B11F-171B4EDC390D}"/>
    <cellStyle name="Normal" xfId="0" builtinId="0"/>
    <cellStyle name="Normal 2" xfId="4" xr:uid="{00000000-0005-0000-0000-000003000000}"/>
    <cellStyle name="Normal 3" xfId="6" xr:uid="{35742063-9DC5-441F-BA12-BF0FA2B44964}"/>
    <cellStyle name="Normal_Appendix A--Temps RFP Appendix" xfId="3" xr:uid="{00000000-0005-0000-0000-000004000000}"/>
    <cellStyle name="Percent" xfId="2" builtinId="5"/>
    <cellStyle name="Percent 2" xfId="8" xr:uid="{0A9372F2-B688-454E-87B2-71740D0027B1}"/>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5"/>
  <sheetViews>
    <sheetView showGridLines="0" zoomScaleNormal="100" workbookViewId="0">
      <selection activeCell="G7" sqref="G7"/>
    </sheetView>
  </sheetViews>
  <sheetFormatPr defaultColWidth="8.77734375" defaultRowHeight="14.4" x14ac:dyDescent="0.3"/>
  <cols>
    <col min="1" max="1" width="4.77734375" customWidth="1"/>
    <col min="4" max="4" width="10.44140625" customWidth="1"/>
    <col min="6" max="6" width="42.5546875" customWidth="1"/>
    <col min="7" max="7" width="17.44140625" customWidth="1"/>
  </cols>
  <sheetData>
    <row r="1" spans="1:7" x14ac:dyDescent="0.3">
      <c r="A1" s="4"/>
      <c r="B1" s="4"/>
      <c r="C1" s="4"/>
      <c r="D1" s="4"/>
      <c r="E1" s="4"/>
      <c r="F1" s="4"/>
    </row>
    <row r="2" spans="1:7" x14ac:dyDescent="0.3">
      <c r="A2" s="4"/>
      <c r="B2" s="4"/>
      <c r="C2" s="4"/>
      <c r="D2" s="4"/>
      <c r="E2" s="4"/>
      <c r="F2" s="4"/>
    </row>
    <row r="3" spans="1:7" x14ac:dyDescent="0.3">
      <c r="A3" s="4"/>
      <c r="B3" s="4"/>
      <c r="C3" s="4"/>
      <c r="D3" s="4"/>
      <c r="E3" s="4"/>
      <c r="F3" s="4"/>
    </row>
    <row r="4" spans="1:7" x14ac:dyDescent="0.3">
      <c r="A4" s="4"/>
      <c r="B4" s="4"/>
      <c r="C4" s="4"/>
      <c r="D4" s="4"/>
      <c r="E4" s="4"/>
      <c r="F4" s="4"/>
    </row>
    <row r="5" spans="1:7" ht="71.55" customHeight="1" x14ac:dyDescent="0.55000000000000004">
      <c r="A5" s="4"/>
      <c r="B5" s="154" t="s">
        <v>76</v>
      </c>
      <c r="C5" s="154"/>
      <c r="D5" s="154"/>
      <c r="E5" s="154"/>
      <c r="F5" s="154"/>
    </row>
    <row r="6" spans="1:7" ht="31.8" x14ac:dyDescent="0.55000000000000004">
      <c r="A6" s="4"/>
      <c r="B6" s="155" t="s">
        <v>0</v>
      </c>
      <c r="C6" s="155"/>
      <c r="D6" s="155"/>
      <c r="E6" s="155"/>
      <c r="F6" s="155"/>
    </row>
    <row r="7" spans="1:7" ht="18.45" customHeight="1" x14ac:dyDescent="0.4">
      <c r="A7" s="4"/>
      <c r="B7" s="4"/>
      <c r="C7" s="5"/>
      <c r="D7" s="4"/>
      <c r="E7" s="4"/>
      <c r="F7" s="4"/>
    </row>
    <row r="8" spans="1:7" ht="22.8" x14ac:dyDescent="0.4">
      <c r="A8" s="4"/>
      <c r="B8" s="157" t="s">
        <v>72</v>
      </c>
      <c r="C8" s="157"/>
      <c r="D8" s="157"/>
      <c r="E8" s="157"/>
      <c r="F8" s="157"/>
    </row>
    <row r="9" spans="1:7" x14ac:dyDescent="0.3">
      <c r="A9" s="4"/>
      <c r="B9" s="158"/>
      <c r="C9" s="158"/>
      <c r="D9" s="158"/>
      <c r="E9" s="158"/>
      <c r="F9" s="158"/>
    </row>
    <row r="10" spans="1:7" ht="22.8" x14ac:dyDescent="0.4">
      <c r="A10" s="4"/>
      <c r="B10" s="159" t="s">
        <v>73</v>
      </c>
      <c r="C10" s="159"/>
      <c r="D10" s="159"/>
      <c r="E10" s="159"/>
      <c r="F10" s="159"/>
      <c r="G10" s="159"/>
    </row>
    <row r="11" spans="1:7" x14ac:dyDescent="0.3">
      <c r="A11" s="4"/>
      <c r="B11" s="4"/>
      <c r="C11" s="6"/>
      <c r="D11" s="4"/>
      <c r="E11" s="4"/>
      <c r="F11" s="4"/>
    </row>
    <row r="12" spans="1:7" ht="22.8" x14ac:dyDescent="0.4">
      <c r="A12" s="4"/>
      <c r="B12" s="156" t="s">
        <v>1</v>
      </c>
      <c r="C12" s="156"/>
      <c r="D12" s="156"/>
      <c r="E12" s="156"/>
      <c r="F12" s="156"/>
    </row>
    <row r="13" spans="1:7" x14ac:dyDescent="0.3">
      <c r="A13" s="4"/>
      <c r="B13" s="153"/>
      <c r="C13" s="153"/>
      <c r="D13" s="153"/>
      <c r="E13" s="153"/>
      <c r="F13" s="153"/>
    </row>
    <row r="14" spans="1:7" x14ac:dyDescent="0.3">
      <c r="A14" s="4"/>
      <c r="B14" s="4"/>
      <c r="C14" s="4"/>
      <c r="D14" s="4"/>
      <c r="E14" s="4"/>
      <c r="F14" s="4"/>
    </row>
    <row r="15" spans="1:7" x14ac:dyDescent="0.3">
      <c r="A15" s="7"/>
      <c r="B15" s="7"/>
      <c r="C15" s="7"/>
      <c r="D15" s="7"/>
      <c r="E15" s="7"/>
      <c r="F15" s="7"/>
    </row>
  </sheetData>
  <sheetProtection algorithmName="SHA-512" hashValue="tdh33qAmbN+svoyrz2r3MbO3CQoehFINXivWM7aGZW+4HFZgb6IJBydtkFsHNS3fpEvSADxDuzvNcfNGdwf0bg==" saltValue="c1FxXZakohYDDlPL8FwFkQ==" spinCount="100000" sheet="1" objects="1" scenarios="1"/>
  <mergeCells count="7">
    <mergeCell ref="B13:F13"/>
    <mergeCell ref="B5:F5"/>
    <mergeCell ref="B6:F6"/>
    <mergeCell ref="B12:F12"/>
    <mergeCell ref="B8:F8"/>
    <mergeCell ref="B9:F9"/>
    <mergeCell ref="B10:G10"/>
  </mergeCells>
  <pageMargins left="0.7" right="0.7" top="0.75" bottom="0.75" header="0.3" footer="0.3"/>
  <pageSetup scale="12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M74"/>
  <sheetViews>
    <sheetView showGridLines="0" topLeftCell="E10" zoomScaleNormal="100" workbookViewId="0">
      <selection activeCell="D11" sqref="D11:G11"/>
    </sheetView>
  </sheetViews>
  <sheetFormatPr defaultColWidth="9.21875" defaultRowHeight="14.4" x14ac:dyDescent="0.3"/>
  <cols>
    <col min="1" max="1" width="3.21875" style="70" customWidth="1"/>
    <col min="2" max="2" width="4.5546875" style="70" customWidth="1"/>
    <col min="3" max="3" width="38.44140625" style="70" customWidth="1"/>
    <col min="4" max="4" width="57.5546875" style="70" customWidth="1"/>
    <col min="5" max="5" width="16.44140625" style="70" customWidth="1"/>
    <col min="6" max="6" width="40.5546875" style="70" customWidth="1"/>
    <col min="7" max="7" width="10.44140625" style="70" customWidth="1"/>
    <col min="8" max="8" width="19.44140625" style="70" customWidth="1"/>
    <col min="9" max="13" width="15.5546875" style="70" customWidth="1"/>
    <col min="14" max="19" width="15.44140625" style="70" customWidth="1"/>
    <col min="20" max="16384" width="9.21875" style="70"/>
  </cols>
  <sheetData>
    <row r="1" spans="1:13" ht="16.8" x14ac:dyDescent="0.3">
      <c r="A1" s="69" t="s">
        <v>75</v>
      </c>
      <c r="C1" s="71"/>
      <c r="D1" s="71"/>
      <c r="E1" s="71"/>
      <c r="F1" s="71"/>
      <c r="G1" s="71"/>
      <c r="H1" s="71"/>
      <c r="I1" s="71"/>
      <c r="J1" s="71"/>
      <c r="K1" s="71"/>
      <c r="L1" s="71"/>
      <c r="M1" s="71"/>
    </row>
    <row r="2" spans="1:13" ht="16.8" x14ac:dyDescent="0.3">
      <c r="A2" s="69" t="s">
        <v>74</v>
      </c>
      <c r="C2" s="71"/>
      <c r="D2" s="71"/>
      <c r="E2" s="71"/>
      <c r="F2" s="71"/>
      <c r="G2" s="71"/>
      <c r="H2" s="71"/>
      <c r="I2" s="71"/>
      <c r="J2" s="71"/>
      <c r="K2" s="71"/>
      <c r="L2" s="71"/>
      <c r="M2" s="71"/>
    </row>
    <row r="3" spans="1:13" ht="15" customHeight="1" x14ac:dyDescent="0.3">
      <c r="A3" s="69" t="s">
        <v>0</v>
      </c>
      <c r="C3" s="71"/>
      <c r="D3" s="71"/>
      <c r="E3" s="72" t="s">
        <v>2</v>
      </c>
      <c r="F3" s="143" t="s">
        <v>89</v>
      </c>
      <c r="G3" s="126"/>
      <c r="H3" s="126"/>
      <c r="I3" s="73"/>
      <c r="J3" s="73"/>
      <c r="K3" s="73"/>
      <c r="L3" s="71"/>
      <c r="M3" s="71"/>
    </row>
    <row r="4" spans="1:13" x14ac:dyDescent="0.3">
      <c r="A4" s="74" t="s">
        <v>6</v>
      </c>
      <c r="C4" s="71"/>
      <c r="D4" s="71"/>
      <c r="E4" s="75"/>
      <c r="F4" s="123" t="s">
        <v>3</v>
      </c>
      <c r="G4" s="125"/>
      <c r="H4" s="125"/>
      <c r="I4" s="73"/>
      <c r="J4" s="73"/>
      <c r="K4" s="73"/>
      <c r="L4" s="71"/>
      <c r="M4" s="71"/>
    </row>
    <row r="5" spans="1:13" x14ac:dyDescent="0.3">
      <c r="B5" s="76"/>
      <c r="C5" s="76"/>
      <c r="D5" s="71"/>
      <c r="E5" s="77"/>
      <c r="F5" s="77"/>
      <c r="G5" s="77"/>
      <c r="H5" s="77"/>
      <c r="I5" s="77"/>
      <c r="J5" s="77"/>
      <c r="K5" s="77"/>
      <c r="L5" s="77"/>
      <c r="M5" s="77"/>
    </row>
    <row r="6" spans="1:13" ht="76.05" customHeight="1" x14ac:dyDescent="0.3">
      <c r="B6" s="163" t="s">
        <v>71</v>
      </c>
      <c r="C6" s="163"/>
      <c r="D6" s="163"/>
      <c r="E6" s="163"/>
      <c r="F6" s="163"/>
      <c r="G6" s="163"/>
      <c r="H6" s="163"/>
      <c r="I6" s="73"/>
      <c r="J6" s="73"/>
      <c r="K6" s="73"/>
      <c r="L6" s="73"/>
      <c r="M6" s="73"/>
    </row>
    <row r="7" spans="1:13" x14ac:dyDescent="0.3">
      <c r="B7" s="71"/>
      <c r="C7" s="78"/>
      <c r="D7" s="71"/>
      <c r="E7" s="71"/>
      <c r="F7" s="71"/>
      <c r="G7" s="71"/>
      <c r="H7" s="71"/>
      <c r="I7" s="71"/>
      <c r="J7" s="71"/>
      <c r="K7" s="71"/>
      <c r="L7" s="71"/>
      <c r="M7" s="71"/>
    </row>
    <row r="8" spans="1:13" ht="18.75" customHeight="1" x14ac:dyDescent="0.3">
      <c r="C8" s="79" t="s">
        <v>7</v>
      </c>
      <c r="D8" s="71"/>
      <c r="E8" s="71"/>
      <c r="F8" s="71"/>
      <c r="G8" s="71"/>
      <c r="H8" s="71"/>
      <c r="I8" s="71"/>
    </row>
    <row r="9" spans="1:13" ht="27.6" x14ac:dyDescent="0.3">
      <c r="B9" s="71"/>
      <c r="C9" s="80" t="s">
        <v>8</v>
      </c>
      <c r="D9" s="165" t="s">
        <v>9</v>
      </c>
      <c r="E9" s="165"/>
      <c r="F9" s="165"/>
      <c r="G9" s="165"/>
      <c r="H9" s="81" t="s">
        <v>10</v>
      </c>
    </row>
    <row r="10" spans="1:13" x14ac:dyDescent="0.3">
      <c r="B10" s="82" t="s">
        <v>11</v>
      </c>
      <c r="C10" s="83" t="s">
        <v>12</v>
      </c>
      <c r="D10" s="166" t="s">
        <v>13</v>
      </c>
      <c r="E10" s="166"/>
      <c r="F10" s="166"/>
      <c r="G10" s="166"/>
      <c r="H10" s="84">
        <v>65</v>
      </c>
    </row>
    <row r="11" spans="1:13" ht="34.049999999999997" customHeight="1" x14ac:dyDescent="0.3">
      <c r="B11" s="85">
        <v>1</v>
      </c>
      <c r="C11" s="86" t="s">
        <v>78</v>
      </c>
      <c r="D11" s="164" t="s">
        <v>39</v>
      </c>
      <c r="E11" s="164"/>
      <c r="F11" s="164"/>
      <c r="G11" s="164"/>
      <c r="H11" s="1">
        <v>310</v>
      </c>
    </row>
    <row r="12" spans="1:13" ht="29.55" customHeight="1" x14ac:dyDescent="0.3">
      <c r="B12" s="85">
        <v>2</v>
      </c>
      <c r="C12" s="86" t="s">
        <v>82</v>
      </c>
      <c r="D12" s="164" t="s">
        <v>40</v>
      </c>
      <c r="E12" s="164"/>
      <c r="F12" s="164"/>
      <c r="G12" s="164"/>
      <c r="H12" s="1">
        <v>310</v>
      </c>
    </row>
    <row r="13" spans="1:13" ht="44.55" customHeight="1" x14ac:dyDescent="0.3">
      <c r="B13" s="85">
        <v>3</v>
      </c>
      <c r="C13" s="86" t="s">
        <v>79</v>
      </c>
      <c r="D13" s="164" t="s">
        <v>66</v>
      </c>
      <c r="E13" s="164"/>
      <c r="F13" s="164"/>
      <c r="G13" s="164"/>
      <c r="H13" s="1">
        <v>325</v>
      </c>
    </row>
    <row r="14" spans="1:13" x14ac:dyDescent="0.3">
      <c r="B14" s="85">
        <v>4</v>
      </c>
      <c r="C14" s="151" t="s">
        <v>83</v>
      </c>
      <c r="D14" s="160" t="s">
        <v>88</v>
      </c>
      <c r="E14" s="161"/>
      <c r="F14" s="161"/>
      <c r="G14" s="162"/>
      <c r="H14" s="1">
        <v>250</v>
      </c>
    </row>
    <row r="15" spans="1:13" x14ac:dyDescent="0.3">
      <c r="B15" s="85">
        <v>5</v>
      </c>
      <c r="C15" s="151" t="s">
        <v>80</v>
      </c>
      <c r="D15" s="160" t="s">
        <v>86</v>
      </c>
      <c r="E15" s="161"/>
      <c r="F15" s="161"/>
      <c r="G15" s="162"/>
      <c r="H15" s="1">
        <v>250</v>
      </c>
    </row>
    <row r="16" spans="1:13" x14ac:dyDescent="0.3">
      <c r="B16" s="85">
        <v>6</v>
      </c>
      <c r="C16" s="151" t="s">
        <v>81</v>
      </c>
      <c r="D16" s="160" t="s">
        <v>87</v>
      </c>
      <c r="E16" s="161"/>
      <c r="F16" s="161"/>
      <c r="G16" s="162"/>
      <c r="H16" s="1">
        <v>250</v>
      </c>
    </row>
    <row r="17" spans="2:8" x14ac:dyDescent="0.3">
      <c r="B17" s="85">
        <v>7</v>
      </c>
      <c r="C17" s="151" t="s">
        <v>84</v>
      </c>
      <c r="D17" s="160" t="s">
        <v>85</v>
      </c>
      <c r="E17" s="161"/>
      <c r="F17" s="161"/>
      <c r="G17" s="162"/>
      <c r="H17" s="1">
        <v>200</v>
      </c>
    </row>
    <row r="18" spans="2:8" ht="28.8" x14ac:dyDescent="0.3">
      <c r="B18" s="85">
        <v>8</v>
      </c>
      <c r="C18" s="68" t="s">
        <v>42</v>
      </c>
      <c r="D18" s="160" t="s">
        <v>43</v>
      </c>
      <c r="E18" s="161"/>
      <c r="F18" s="161"/>
      <c r="G18" s="162"/>
      <c r="H18" s="1"/>
    </row>
    <row r="19" spans="2:8" ht="28.8" x14ac:dyDescent="0.3">
      <c r="B19" s="85">
        <v>9</v>
      </c>
      <c r="C19" s="68" t="s">
        <v>42</v>
      </c>
      <c r="D19" s="160" t="s">
        <v>43</v>
      </c>
      <c r="E19" s="161"/>
      <c r="F19" s="161"/>
      <c r="G19" s="162"/>
      <c r="H19" s="1"/>
    </row>
    <row r="20" spans="2:8" ht="28.8" x14ac:dyDescent="0.3">
      <c r="B20" s="85">
        <v>10</v>
      </c>
      <c r="C20" s="68" t="s">
        <v>42</v>
      </c>
      <c r="D20" s="160" t="s">
        <v>43</v>
      </c>
      <c r="E20" s="161"/>
      <c r="F20" s="161"/>
      <c r="G20" s="162"/>
      <c r="H20" s="1"/>
    </row>
    <row r="21" spans="2:8" ht="28.8" x14ac:dyDescent="0.3">
      <c r="B21" s="85">
        <v>11</v>
      </c>
      <c r="C21" s="68" t="s">
        <v>42</v>
      </c>
      <c r="D21" s="160" t="s">
        <v>43</v>
      </c>
      <c r="E21" s="161"/>
      <c r="F21" s="161"/>
      <c r="G21" s="162"/>
      <c r="H21" s="1"/>
    </row>
    <row r="22" spans="2:8" ht="28.8" x14ac:dyDescent="0.3">
      <c r="B22" s="85">
        <v>12</v>
      </c>
      <c r="C22" s="68" t="s">
        <v>42</v>
      </c>
      <c r="D22" s="160" t="s">
        <v>43</v>
      </c>
      <c r="E22" s="161"/>
      <c r="F22" s="161"/>
      <c r="G22" s="162"/>
      <c r="H22" s="1"/>
    </row>
    <row r="23" spans="2:8" ht="28.8" x14ac:dyDescent="0.3">
      <c r="B23" s="85">
        <v>13</v>
      </c>
      <c r="C23" s="68" t="s">
        <v>42</v>
      </c>
      <c r="D23" s="160" t="s">
        <v>43</v>
      </c>
      <c r="E23" s="161"/>
      <c r="F23" s="161"/>
      <c r="G23" s="162"/>
      <c r="H23" s="1"/>
    </row>
    <row r="24" spans="2:8" ht="28.8" x14ac:dyDescent="0.3">
      <c r="B24" s="85">
        <v>14</v>
      </c>
      <c r="C24" s="68" t="s">
        <v>42</v>
      </c>
      <c r="D24" s="160" t="s">
        <v>43</v>
      </c>
      <c r="E24" s="161"/>
      <c r="F24" s="161"/>
      <c r="G24" s="162"/>
      <c r="H24" s="1"/>
    </row>
    <row r="25" spans="2:8" ht="28.8" x14ac:dyDescent="0.3">
      <c r="B25" s="85">
        <v>15</v>
      </c>
      <c r="C25" s="68" t="s">
        <v>42</v>
      </c>
      <c r="D25" s="160" t="s">
        <v>43</v>
      </c>
      <c r="E25" s="161"/>
      <c r="F25" s="161"/>
      <c r="G25" s="162"/>
      <c r="H25" s="1"/>
    </row>
    <row r="74" spans="5:5" x14ac:dyDescent="0.3">
      <c r="E74" s="70" t="s">
        <v>14</v>
      </c>
    </row>
  </sheetData>
  <sheetProtection algorithmName="SHA-512" hashValue="OrB8fnFdTR8OPyTFgKgqsx1uhdZ5/SlQmRwnUlT3SoZEGbfHoJD/VGxDsJHMvWXsxApUgv0xCiqX+z43JaGBtg==" saltValue="INLdRP2eTwFsTGaTH4TSyQ==" spinCount="100000" sheet="1" objects="1" scenarios="1"/>
  <mergeCells count="18">
    <mergeCell ref="B6:H6"/>
    <mergeCell ref="D11:G11"/>
    <mergeCell ref="D12:G12"/>
    <mergeCell ref="D13:G13"/>
    <mergeCell ref="D9:G9"/>
    <mergeCell ref="D10:G10"/>
    <mergeCell ref="D19:G19"/>
    <mergeCell ref="D14:G14"/>
    <mergeCell ref="D15:G15"/>
    <mergeCell ref="D16:G16"/>
    <mergeCell ref="D17:G17"/>
    <mergeCell ref="D18:G18"/>
    <mergeCell ref="D24:G24"/>
    <mergeCell ref="D25:G25"/>
    <mergeCell ref="D20:G20"/>
    <mergeCell ref="D21:G21"/>
    <mergeCell ref="D22:G22"/>
    <mergeCell ref="D23:G23"/>
  </mergeCells>
  <dataValidations count="3">
    <dataValidation type="textLength" allowBlank="1" showInputMessage="1" showErrorMessage="1" sqref="D11" xr:uid="{00000000-0002-0000-0300-000000000000}">
      <formula1>0</formula1>
      <formula2>10000</formula2>
    </dataValidation>
    <dataValidation type="decimal" allowBlank="1" showInputMessage="1" showErrorMessage="1" sqref="H11:H25" xr:uid="{00000000-0002-0000-0300-000002000000}">
      <formula1>0</formula1>
      <formula2>99999999999999900000</formula2>
    </dataValidation>
    <dataValidation type="textLength" allowBlank="1" showInputMessage="1" showErrorMessage="1" sqref="C11:C25" xr:uid="{00000000-0002-0000-0300-000001000000}">
      <formula1>0</formula1>
      <formula2>100</formula2>
    </dataValidation>
  </dataValidations>
  <pageMargins left="0.7" right="0.7" top="0.75" bottom="0.75" header="0.3" footer="0.3"/>
  <pageSetup scale="53"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50"/>
  <sheetViews>
    <sheetView showGridLines="0" tabSelected="1" topLeftCell="N33" zoomScaleNormal="100" workbookViewId="0">
      <selection activeCell="U51" sqref="U51"/>
    </sheetView>
  </sheetViews>
  <sheetFormatPr defaultColWidth="9.21875" defaultRowHeight="13.8" x14ac:dyDescent="0.3"/>
  <cols>
    <col min="1" max="1" width="3.21875" style="88" customWidth="1"/>
    <col min="2" max="2" width="40.33203125" style="88" customWidth="1"/>
    <col min="3" max="3" width="25.77734375" style="88" customWidth="1"/>
    <col min="4" max="4" width="26.6640625" style="88" customWidth="1"/>
    <col min="5" max="20" width="25.6640625" style="88" customWidth="1"/>
    <col min="21" max="16384" width="9.21875" style="88"/>
  </cols>
  <sheetData>
    <row r="1" spans="1:11" ht="16.8" x14ac:dyDescent="0.3">
      <c r="A1" s="69" t="s">
        <v>75</v>
      </c>
      <c r="B1" s="70"/>
      <c r="C1" s="71"/>
      <c r="D1" s="71"/>
      <c r="E1" s="87"/>
      <c r="F1" s="87"/>
      <c r="G1" s="87"/>
      <c r="H1" s="87"/>
      <c r="I1" s="87"/>
      <c r="J1" s="87"/>
      <c r="K1" s="87"/>
    </row>
    <row r="2" spans="1:11" ht="16.8" x14ac:dyDescent="0.3">
      <c r="A2" s="69" t="s">
        <v>74</v>
      </c>
      <c r="B2" s="70"/>
      <c r="C2" s="71"/>
      <c r="D2" s="71"/>
      <c r="E2" s="87"/>
      <c r="F2" s="87"/>
      <c r="G2" s="87"/>
      <c r="H2" s="87"/>
      <c r="I2" s="87"/>
      <c r="J2" s="87"/>
      <c r="K2" s="87"/>
    </row>
    <row r="3" spans="1:11" ht="16.8" x14ac:dyDescent="0.3">
      <c r="A3" s="69" t="s">
        <v>0</v>
      </c>
      <c r="B3" s="87"/>
      <c r="C3" s="87"/>
      <c r="D3" s="89" t="s">
        <v>2</v>
      </c>
      <c r="E3" s="127" t="str">
        <f>'2. Staffing Rates'!F3</f>
        <v>TPMA</v>
      </c>
      <c r="F3" s="124"/>
      <c r="G3" s="124"/>
      <c r="H3" s="87"/>
      <c r="I3" s="87"/>
      <c r="J3" s="87"/>
      <c r="K3" s="87"/>
    </row>
    <row r="4" spans="1:11" ht="27.6" x14ac:dyDescent="0.3">
      <c r="A4" s="142" t="s">
        <v>67</v>
      </c>
      <c r="B4" s="87"/>
      <c r="C4" s="87"/>
      <c r="D4" s="90"/>
      <c r="E4" s="128" t="s">
        <v>3</v>
      </c>
      <c r="F4" s="125"/>
      <c r="G4" s="125"/>
      <c r="H4" s="87"/>
      <c r="I4" s="87" t="s">
        <v>4</v>
      </c>
      <c r="J4" s="87"/>
      <c r="K4" s="87"/>
    </row>
    <row r="5" spans="1:11" x14ac:dyDescent="0.3">
      <c r="A5" s="91"/>
      <c r="B5" s="92"/>
      <c r="C5" s="87"/>
      <c r="D5" s="87"/>
      <c r="E5" s="87"/>
      <c r="F5" s="87"/>
      <c r="G5" s="91"/>
      <c r="H5" s="91"/>
      <c r="I5" s="91"/>
      <c r="J5" s="91"/>
      <c r="K5" s="91"/>
    </row>
    <row r="6" spans="1:11" ht="196.05" customHeight="1" x14ac:dyDescent="0.3">
      <c r="A6" s="91"/>
      <c r="B6" s="168" t="s">
        <v>77</v>
      </c>
      <c r="C6" s="169"/>
      <c r="D6" s="169"/>
      <c r="E6" s="169"/>
      <c r="F6" s="169"/>
      <c r="G6" s="169"/>
      <c r="H6" s="170"/>
      <c r="I6" s="93"/>
      <c r="J6" s="91"/>
    </row>
    <row r="9" spans="1:11" x14ac:dyDescent="0.3">
      <c r="B9" s="95" t="s">
        <v>57</v>
      </c>
      <c r="C9" s="14"/>
      <c r="D9" s="14"/>
    </row>
    <row r="10" spans="1:11" x14ac:dyDescent="0.3">
      <c r="B10" s="96" t="s">
        <v>21</v>
      </c>
      <c r="C10" s="98" t="s">
        <v>54</v>
      </c>
      <c r="D10" s="96" t="s">
        <v>62</v>
      </c>
    </row>
    <row r="11" spans="1:11" ht="13.95" customHeight="1" x14ac:dyDescent="0.3">
      <c r="B11" s="102" t="s">
        <v>55</v>
      </c>
      <c r="C11" s="129">
        <v>0.25</v>
      </c>
      <c r="D11" s="67">
        <f>(C11*$D$25)</f>
        <v>64523.75</v>
      </c>
    </row>
    <row r="12" spans="1:11" x14ac:dyDescent="0.3">
      <c r="B12" s="102" t="s">
        <v>53</v>
      </c>
      <c r="C12" s="129">
        <v>0.25</v>
      </c>
      <c r="D12" s="67">
        <f>(C12*$D$25)</f>
        <v>64523.75</v>
      </c>
    </row>
    <row r="13" spans="1:11" ht="14.4" thickBot="1" x14ac:dyDescent="0.35">
      <c r="B13" s="103" t="s">
        <v>56</v>
      </c>
      <c r="C13" s="130">
        <v>0.5</v>
      </c>
      <c r="D13" s="67">
        <f>(C13*$D$25)</f>
        <v>129047.5</v>
      </c>
    </row>
    <row r="14" spans="1:11" ht="15" customHeight="1" thickBot="1" x14ac:dyDescent="0.3">
      <c r="B14" s="174" t="s">
        <v>65</v>
      </c>
      <c r="C14" s="175"/>
      <c r="D14" s="105">
        <f>SUM(D11:D13)</f>
        <v>258095</v>
      </c>
    </row>
    <row r="15" spans="1:11" ht="15" customHeight="1" x14ac:dyDescent="0.3">
      <c r="I15" s="100"/>
    </row>
    <row r="16" spans="1:11" ht="15" customHeight="1" x14ac:dyDescent="0.3">
      <c r="B16" s="94" t="s">
        <v>63</v>
      </c>
      <c r="I16" s="100"/>
    </row>
    <row r="17" spans="2:20" x14ac:dyDescent="0.3">
      <c r="B17" s="101" t="s">
        <v>58</v>
      </c>
      <c r="C17" s="101" t="s">
        <v>22</v>
      </c>
      <c r="D17" s="101" t="s">
        <v>23</v>
      </c>
    </row>
    <row r="18" spans="2:20" x14ac:dyDescent="0.3">
      <c r="B18" s="99" t="s">
        <v>46</v>
      </c>
      <c r="C18" s="144">
        <f>E47</f>
        <v>23</v>
      </c>
      <c r="D18" s="145">
        <f>F47</f>
        <v>7205</v>
      </c>
    </row>
    <row r="19" spans="2:20" x14ac:dyDescent="0.3">
      <c r="B19" s="99" t="s">
        <v>47</v>
      </c>
      <c r="C19" s="144">
        <f>G47</f>
        <v>52</v>
      </c>
      <c r="D19" s="145">
        <f>H47</f>
        <v>16420</v>
      </c>
      <c r="F19" s="108"/>
      <c r="G19" s="109"/>
      <c r="H19" s="109"/>
    </row>
    <row r="20" spans="2:20" x14ac:dyDescent="0.3">
      <c r="B20" s="99" t="s">
        <v>59</v>
      </c>
      <c r="C20" s="144">
        <f>I47</f>
        <v>710</v>
      </c>
      <c r="D20" s="145">
        <f>J47</f>
        <v>188620</v>
      </c>
      <c r="F20" s="108"/>
      <c r="G20" s="109"/>
      <c r="H20" s="109"/>
    </row>
    <row r="21" spans="2:20" x14ac:dyDescent="0.3">
      <c r="B21" s="99" t="s">
        <v>48</v>
      </c>
      <c r="C21" s="144">
        <f>K47</f>
        <v>58</v>
      </c>
      <c r="D21" s="145">
        <f>L47</f>
        <v>17170</v>
      </c>
      <c r="F21" s="108"/>
      <c r="G21" s="109"/>
      <c r="H21" s="109"/>
    </row>
    <row r="22" spans="2:20" x14ac:dyDescent="0.3">
      <c r="B22" s="99" t="s">
        <v>49</v>
      </c>
      <c r="C22" s="144">
        <f>M47</f>
        <v>16</v>
      </c>
      <c r="D22" s="145">
        <f>N47</f>
        <v>4780</v>
      </c>
      <c r="F22" s="108"/>
      <c r="G22" s="109"/>
      <c r="H22" s="109"/>
    </row>
    <row r="23" spans="2:20" x14ac:dyDescent="0.3">
      <c r="B23" s="99" t="s">
        <v>50</v>
      </c>
      <c r="C23" s="144">
        <f>O47</f>
        <v>40</v>
      </c>
      <c r="D23" s="145">
        <f>P47</f>
        <v>11950</v>
      </c>
      <c r="F23" s="108"/>
      <c r="G23" s="109"/>
      <c r="H23" s="109"/>
    </row>
    <row r="24" spans="2:20" ht="14.4" thickBot="1" x14ac:dyDescent="0.35">
      <c r="B24" s="104" t="s">
        <v>51</v>
      </c>
      <c r="C24" s="146">
        <f>Q47</f>
        <v>40</v>
      </c>
      <c r="D24" s="147">
        <f>R47</f>
        <v>11950</v>
      </c>
      <c r="F24" s="108"/>
      <c r="G24" s="109"/>
      <c r="H24" s="109"/>
    </row>
    <row r="25" spans="2:20" ht="14.4" thickBot="1" x14ac:dyDescent="0.35">
      <c r="B25" s="107" t="s">
        <v>64</v>
      </c>
      <c r="C25" s="148">
        <f>SUM(C18:C24)</f>
        <v>939</v>
      </c>
      <c r="D25" s="149">
        <f>SUM(D18:D24)</f>
        <v>258095</v>
      </c>
    </row>
    <row r="26" spans="2:20" x14ac:dyDescent="0.3">
      <c r="B26" s="108"/>
      <c r="C26" s="109"/>
      <c r="D26" s="109"/>
    </row>
    <row r="27" spans="2:20" x14ac:dyDescent="0.3">
      <c r="B27" s="94" t="s">
        <v>60</v>
      </c>
    </row>
    <row r="28" spans="2:20" ht="28.05" customHeight="1" x14ac:dyDescent="0.3">
      <c r="B28" s="173" t="s">
        <v>61</v>
      </c>
      <c r="C28" s="173"/>
      <c r="D28" s="173"/>
      <c r="E28" s="177" t="s">
        <v>52</v>
      </c>
      <c r="F28" s="178"/>
      <c r="G28" s="178"/>
      <c r="H28" s="178"/>
      <c r="I28" s="178"/>
      <c r="J28" s="178"/>
      <c r="K28" s="178"/>
      <c r="L28" s="178"/>
      <c r="M28" s="178"/>
      <c r="N28" s="178"/>
      <c r="O28" s="178"/>
      <c r="P28" s="178"/>
      <c r="Q28" s="178"/>
      <c r="R28" s="178"/>
      <c r="S28" s="167" t="s">
        <v>70</v>
      </c>
      <c r="T28" s="167"/>
    </row>
    <row r="29" spans="2:20" ht="25.95" customHeight="1" x14ac:dyDescent="0.3">
      <c r="B29" s="173"/>
      <c r="C29" s="173"/>
      <c r="D29" s="173"/>
      <c r="E29" s="179" t="s">
        <v>46</v>
      </c>
      <c r="F29" s="172"/>
      <c r="G29" s="171" t="s">
        <v>47</v>
      </c>
      <c r="H29" s="172"/>
      <c r="I29" s="171" t="s">
        <v>45</v>
      </c>
      <c r="J29" s="172"/>
      <c r="K29" s="171" t="s">
        <v>48</v>
      </c>
      <c r="L29" s="172"/>
      <c r="M29" s="171" t="s">
        <v>49</v>
      </c>
      <c r="N29" s="172"/>
      <c r="O29" s="171" t="s">
        <v>50</v>
      </c>
      <c r="P29" s="172"/>
      <c r="Q29" s="171" t="s">
        <v>51</v>
      </c>
      <c r="R29" s="176"/>
      <c r="S29" s="167"/>
      <c r="T29" s="167"/>
    </row>
    <row r="30" spans="2:20" ht="30.45" customHeight="1" x14ac:dyDescent="0.3">
      <c r="B30" s="173"/>
      <c r="C30" s="173"/>
      <c r="D30" s="173"/>
      <c r="E30" s="110" t="s">
        <v>41</v>
      </c>
      <c r="F30" s="111" t="s">
        <v>23</v>
      </c>
      <c r="G30" s="111" t="s">
        <v>41</v>
      </c>
      <c r="H30" s="111" t="s">
        <v>23</v>
      </c>
      <c r="I30" s="111" t="s">
        <v>41</v>
      </c>
      <c r="J30" s="111" t="s">
        <v>23</v>
      </c>
      <c r="K30" s="111" t="s">
        <v>41</v>
      </c>
      <c r="L30" s="111" t="s">
        <v>23</v>
      </c>
      <c r="M30" s="111" t="s">
        <v>41</v>
      </c>
      <c r="N30" s="111" t="s">
        <v>23</v>
      </c>
      <c r="O30" s="111" t="s">
        <v>41</v>
      </c>
      <c r="P30" s="111" t="s">
        <v>23</v>
      </c>
      <c r="Q30" s="111" t="s">
        <v>41</v>
      </c>
      <c r="R30" s="111" t="s">
        <v>23</v>
      </c>
      <c r="S30" s="133" t="s">
        <v>68</v>
      </c>
      <c r="T30" s="133" t="s">
        <v>69</v>
      </c>
    </row>
    <row r="31" spans="2:20" ht="14.4" x14ac:dyDescent="0.3">
      <c r="B31" s="150" t="s">
        <v>44</v>
      </c>
      <c r="C31" s="180" t="str">
        <f>'2. Staffing Rates'!C10</f>
        <v>Example - Analyst</v>
      </c>
      <c r="D31" s="181"/>
      <c r="E31" s="112">
        <v>80</v>
      </c>
      <c r="F31" s="113">
        <f>'2. Staffing Rates'!H10*'3. Costs by Deliverable'!E31</f>
        <v>5200</v>
      </c>
      <c r="G31" s="112">
        <v>100</v>
      </c>
      <c r="H31" s="113">
        <f>G31*'2. Staffing Rates'!H10</f>
        <v>6500</v>
      </c>
      <c r="I31" s="112">
        <v>100</v>
      </c>
      <c r="J31" s="113">
        <f>I31*'2. Staffing Rates'!H10</f>
        <v>6500</v>
      </c>
      <c r="K31" s="112">
        <v>80</v>
      </c>
      <c r="L31" s="113">
        <f>K31*'2. Staffing Rates'!H10</f>
        <v>5200</v>
      </c>
      <c r="M31" s="112">
        <v>75</v>
      </c>
      <c r="N31" s="113">
        <f>M31*'2. Staffing Rates'!H10</f>
        <v>4875</v>
      </c>
      <c r="O31" s="112">
        <v>100</v>
      </c>
      <c r="P31" s="113">
        <f>O31*'2. Staffing Rates'!H10</f>
        <v>6500</v>
      </c>
      <c r="Q31" s="112">
        <v>75</v>
      </c>
      <c r="R31" s="131">
        <f>Q31*'2. Staffing Rates'!H10</f>
        <v>4875</v>
      </c>
      <c r="S31" s="134">
        <f>SUM(Q31,O31,M31,K31,I31,G31,E31)</f>
        <v>610</v>
      </c>
      <c r="T31" s="135">
        <f>SUM(R31,P31,N31,L31,J31,H31,F31)</f>
        <v>39650</v>
      </c>
    </row>
    <row r="32" spans="2:20" ht="14.4" x14ac:dyDescent="0.3">
      <c r="B32" s="97">
        <v>1</v>
      </c>
      <c r="C32" s="182" t="str">
        <f>'2. Staffing Rates'!C11</f>
        <v>Program Director (Maureen)</v>
      </c>
      <c r="D32" s="183"/>
      <c r="E32" s="114">
        <v>10</v>
      </c>
      <c r="F32" s="115">
        <f>'2. Staffing Rates'!H11*'3. Costs by Deliverable'!E32</f>
        <v>3100</v>
      </c>
      <c r="G32" s="116">
        <v>22</v>
      </c>
      <c r="H32" s="115">
        <f>G32*'2. Staffing Rates'!H11</f>
        <v>6820</v>
      </c>
      <c r="I32" s="116">
        <v>42</v>
      </c>
      <c r="J32" s="115">
        <f>I32*'2. Staffing Rates'!H11</f>
        <v>13020</v>
      </c>
      <c r="K32" s="116">
        <v>16</v>
      </c>
      <c r="L32" s="115">
        <f>K32*'2. Staffing Rates'!H11</f>
        <v>4960</v>
      </c>
      <c r="M32" s="116">
        <v>4</v>
      </c>
      <c r="N32" s="115">
        <f>M32*'2. Staffing Rates'!H11</f>
        <v>1240</v>
      </c>
      <c r="O32" s="116">
        <v>10</v>
      </c>
      <c r="P32" s="115">
        <f>O32*'2. Staffing Rates'!H11</f>
        <v>3100</v>
      </c>
      <c r="Q32" s="116">
        <v>10</v>
      </c>
      <c r="R32" s="115">
        <f>Q32*'2. Staffing Rates'!H11</f>
        <v>3100</v>
      </c>
      <c r="S32" s="136">
        <f>SUM(Q32,O32,M32,K32,I32,G32,E32)</f>
        <v>114</v>
      </c>
      <c r="T32" s="137">
        <f>SUM(R32,P32,N32,L32,J32,H32,F32)</f>
        <v>35340</v>
      </c>
    </row>
    <row r="33" spans="2:20" ht="14.4" x14ac:dyDescent="0.3">
      <c r="B33" s="97">
        <v>2</v>
      </c>
      <c r="C33" s="182" t="str">
        <f>'2. Staffing Rates'!C12</f>
        <v>Project Manager  (Katie B)</v>
      </c>
      <c r="D33" s="183"/>
      <c r="E33" s="114">
        <v>8</v>
      </c>
      <c r="F33" s="115">
        <f>'2. Staffing Rates'!H12*'3. Costs by Deliverable'!E33</f>
        <v>2480</v>
      </c>
      <c r="G33" s="116">
        <v>10</v>
      </c>
      <c r="H33" s="115">
        <f>G33*'2. Staffing Rates'!H12</f>
        <v>3100</v>
      </c>
      <c r="I33" s="116">
        <v>125</v>
      </c>
      <c r="J33" s="115">
        <f>I33*'2. Staffing Rates'!H12</f>
        <v>38750</v>
      </c>
      <c r="K33" s="116">
        <v>16</v>
      </c>
      <c r="L33" s="115">
        <f>K33*'2. Staffing Rates'!H12</f>
        <v>4960</v>
      </c>
      <c r="M33" s="116">
        <v>4</v>
      </c>
      <c r="N33" s="115">
        <f>M33*'2. Staffing Rates'!H12</f>
        <v>1240</v>
      </c>
      <c r="O33" s="116">
        <v>10</v>
      </c>
      <c r="P33" s="115">
        <f>O33*'2. Staffing Rates'!H12</f>
        <v>3100</v>
      </c>
      <c r="Q33" s="116">
        <v>10</v>
      </c>
      <c r="R33" s="115">
        <f>Q33*'2. Staffing Rates'!H12</f>
        <v>3100</v>
      </c>
      <c r="S33" s="136">
        <f t="shared" ref="S33:S47" si="0">SUM(Q33,O33,M33,K33,I33,G33,E33)</f>
        <v>183</v>
      </c>
      <c r="T33" s="137">
        <f t="shared" ref="T33:T47" si="1">SUM(R33,P33,N33,L33,J33,H33,F33)</f>
        <v>56730</v>
      </c>
    </row>
    <row r="34" spans="2:20" ht="14.4" x14ac:dyDescent="0.3">
      <c r="B34" s="97">
        <v>3</v>
      </c>
      <c r="C34" s="182" t="str">
        <f>'2. Staffing Rates'!C13</f>
        <v>Data Manager (Brian)</v>
      </c>
      <c r="D34" s="183"/>
      <c r="E34" s="114">
        <v>5</v>
      </c>
      <c r="F34" s="115">
        <f>'2. Staffing Rates'!H13*'3. Costs by Deliverable'!E34</f>
        <v>1625</v>
      </c>
      <c r="G34" s="116">
        <v>20</v>
      </c>
      <c r="H34" s="115">
        <f>G34*'2. Staffing Rates'!H13</f>
        <v>6500</v>
      </c>
      <c r="I34" s="116">
        <v>44</v>
      </c>
      <c r="J34" s="115">
        <f>I34*'2. Staffing Rates'!H13</f>
        <v>14300</v>
      </c>
      <c r="K34" s="116">
        <v>10</v>
      </c>
      <c r="L34" s="115">
        <f>K34*'2. Staffing Rates'!H13</f>
        <v>3250</v>
      </c>
      <c r="M34" s="116">
        <v>4</v>
      </c>
      <c r="N34" s="115">
        <f>M34*'2. Staffing Rates'!H13</f>
        <v>1300</v>
      </c>
      <c r="O34" s="116">
        <v>10</v>
      </c>
      <c r="P34" s="115">
        <f>O34*'2. Staffing Rates'!H13</f>
        <v>3250</v>
      </c>
      <c r="Q34" s="116">
        <v>10</v>
      </c>
      <c r="R34" s="115">
        <f>Q34*'2. Staffing Rates'!H13</f>
        <v>3250</v>
      </c>
      <c r="S34" s="136">
        <f t="shared" si="0"/>
        <v>103</v>
      </c>
      <c r="T34" s="137">
        <f t="shared" si="1"/>
        <v>33475</v>
      </c>
    </row>
    <row r="35" spans="2:20" ht="14.4" x14ac:dyDescent="0.3">
      <c r="B35" s="97">
        <v>4</v>
      </c>
      <c r="C35" s="182" t="str">
        <f>'2. Staffing Rates'!C14</f>
        <v>Project Support (Moriah)</v>
      </c>
      <c r="D35" s="183"/>
      <c r="E35" s="114"/>
      <c r="F35" s="115">
        <f>'2. Staffing Rates'!H14*'3. Costs by Deliverable'!E35</f>
        <v>0</v>
      </c>
      <c r="G35" s="116"/>
      <c r="H35" s="115">
        <f>G35*'2. Staffing Rates'!H14</f>
        <v>0</v>
      </c>
      <c r="I35" s="116">
        <v>175</v>
      </c>
      <c r="J35" s="115">
        <f>I35*'2. Staffing Rates'!H14</f>
        <v>43750</v>
      </c>
      <c r="K35" s="116">
        <v>16</v>
      </c>
      <c r="L35" s="115">
        <f>K35*'2. Staffing Rates'!H14</f>
        <v>4000</v>
      </c>
      <c r="M35" s="116">
        <v>4</v>
      </c>
      <c r="N35" s="115">
        <f>M35*'2. Staffing Rates'!H14</f>
        <v>1000</v>
      </c>
      <c r="O35" s="116">
        <v>10</v>
      </c>
      <c r="P35" s="115">
        <f>O35*'2. Staffing Rates'!H14</f>
        <v>2500</v>
      </c>
      <c r="Q35" s="116">
        <v>10</v>
      </c>
      <c r="R35" s="115">
        <f>Q35*'2. Staffing Rates'!H14</f>
        <v>2500</v>
      </c>
      <c r="S35" s="136">
        <f t="shared" si="0"/>
        <v>215</v>
      </c>
      <c r="T35" s="137">
        <f t="shared" si="1"/>
        <v>53750</v>
      </c>
    </row>
    <row r="36" spans="2:20" ht="14.4" x14ac:dyDescent="0.3">
      <c r="B36" s="97">
        <v>5</v>
      </c>
      <c r="C36" s="182" t="str">
        <f>'2. Staffing Rates'!C15</f>
        <v>Data Support (Alex)</v>
      </c>
      <c r="D36" s="183"/>
      <c r="E36" s="114"/>
      <c r="F36" s="115">
        <f>'2. Staffing Rates'!H15*'3. Costs by Deliverable'!E36</f>
        <v>0</v>
      </c>
      <c r="G36" s="116"/>
      <c r="H36" s="115">
        <f>G36*'2. Staffing Rates'!H15</f>
        <v>0</v>
      </c>
      <c r="I36" s="116">
        <v>105</v>
      </c>
      <c r="J36" s="115">
        <f>I36*'2. Staffing Rates'!H15</f>
        <v>26250</v>
      </c>
      <c r="K36" s="116"/>
      <c r="L36" s="115">
        <f>K36*'2. Staffing Rates'!H15</f>
        <v>0</v>
      </c>
      <c r="M36" s="116"/>
      <c r="N36" s="115">
        <f>M36*'2. Staffing Rates'!H15</f>
        <v>0</v>
      </c>
      <c r="O36" s="116"/>
      <c r="P36" s="115">
        <f>O36*'2. Staffing Rates'!H15</f>
        <v>0</v>
      </c>
      <c r="Q36" s="116"/>
      <c r="R36" s="115">
        <f>Q36*'2. Staffing Rates'!H15</f>
        <v>0</v>
      </c>
      <c r="S36" s="136">
        <f t="shared" si="0"/>
        <v>105</v>
      </c>
      <c r="T36" s="137">
        <f t="shared" si="1"/>
        <v>26250</v>
      </c>
    </row>
    <row r="37" spans="2:20" ht="14.4" x14ac:dyDescent="0.3">
      <c r="B37" s="97">
        <v>6</v>
      </c>
      <c r="C37" s="182" t="str">
        <f>'2. Staffing Rates'!C16</f>
        <v>Workforce Analyst (Katie M)</v>
      </c>
      <c r="D37" s="183"/>
      <c r="E37" s="114"/>
      <c r="F37" s="115">
        <f>'2. Staffing Rates'!H16*'3. Costs by Deliverable'!E37</f>
        <v>0</v>
      </c>
      <c r="G37" s="116"/>
      <c r="H37" s="115">
        <f>G37*'2. Staffing Rates'!H16</f>
        <v>0</v>
      </c>
      <c r="I37" s="116">
        <v>175</v>
      </c>
      <c r="J37" s="115">
        <f>I37*'2. Staffing Rates'!H16</f>
        <v>43750</v>
      </c>
      <c r="K37" s="116"/>
      <c r="L37" s="115">
        <f>K37*'2. Staffing Rates'!H16</f>
        <v>0</v>
      </c>
      <c r="M37" s="116"/>
      <c r="N37" s="115">
        <f>M37*'2. Staffing Rates'!H16</f>
        <v>0</v>
      </c>
      <c r="O37" s="116"/>
      <c r="P37" s="115">
        <f>O37*'2. Staffing Rates'!H16</f>
        <v>0</v>
      </c>
      <c r="Q37" s="116"/>
      <c r="R37" s="115">
        <f>Q37*'2. Staffing Rates'!H16</f>
        <v>0</v>
      </c>
      <c r="S37" s="136">
        <f t="shared" si="0"/>
        <v>175</v>
      </c>
      <c r="T37" s="137">
        <f t="shared" si="1"/>
        <v>43750</v>
      </c>
    </row>
    <row r="38" spans="2:20" ht="14.4" x14ac:dyDescent="0.3">
      <c r="B38" s="97">
        <v>7</v>
      </c>
      <c r="C38" s="182" t="str">
        <f>'2. Staffing Rates'!C17</f>
        <v>Project/Data Support (VBE Sub Morrell)</v>
      </c>
      <c r="D38" s="183"/>
      <c r="E38" s="114"/>
      <c r="F38" s="115">
        <f>'2. Staffing Rates'!H17*'3. Costs by Deliverable'!E38</f>
        <v>0</v>
      </c>
      <c r="G38" s="116"/>
      <c r="H38" s="115">
        <f>G38*'2. Staffing Rates'!H17</f>
        <v>0</v>
      </c>
      <c r="I38" s="116">
        <v>44</v>
      </c>
      <c r="J38" s="115">
        <f>I38*'2. Staffing Rates'!H17</f>
        <v>8800</v>
      </c>
      <c r="K38" s="116"/>
      <c r="L38" s="115">
        <f>K38*'2. Staffing Rates'!H17</f>
        <v>0</v>
      </c>
      <c r="M38" s="116"/>
      <c r="N38" s="115">
        <f>M38*'2. Staffing Rates'!H17</f>
        <v>0</v>
      </c>
      <c r="O38" s="116"/>
      <c r="P38" s="115">
        <f>O38*'2. Staffing Rates'!H17</f>
        <v>0</v>
      </c>
      <c r="Q38" s="116"/>
      <c r="R38" s="115">
        <f>Q38*'2. Staffing Rates'!H17</f>
        <v>0</v>
      </c>
      <c r="S38" s="136">
        <f t="shared" si="0"/>
        <v>44</v>
      </c>
      <c r="T38" s="137">
        <f t="shared" si="1"/>
        <v>8800</v>
      </c>
    </row>
    <row r="39" spans="2:20" ht="14.4" x14ac:dyDescent="0.3">
      <c r="B39" s="97">
        <v>8</v>
      </c>
      <c r="C39" s="182" t="str">
        <f>'2. Staffing Rates'!C18</f>
        <v xml:space="preserve">&lt;respondent to fill in additional staffing positions&gt; </v>
      </c>
      <c r="D39" s="183"/>
      <c r="E39" s="114"/>
      <c r="F39" s="115">
        <f>'2. Staffing Rates'!H18*'3. Costs by Deliverable'!E39</f>
        <v>0</v>
      </c>
      <c r="G39" s="116"/>
      <c r="H39" s="115">
        <f>G39*'2. Staffing Rates'!H18</f>
        <v>0</v>
      </c>
      <c r="I39" s="116"/>
      <c r="J39" s="115">
        <f>I39*'2. Staffing Rates'!H18</f>
        <v>0</v>
      </c>
      <c r="K39" s="116"/>
      <c r="L39" s="115">
        <f>K39*'2. Staffing Rates'!H18</f>
        <v>0</v>
      </c>
      <c r="M39" s="116"/>
      <c r="N39" s="115">
        <f>M39*'2. Staffing Rates'!H18</f>
        <v>0</v>
      </c>
      <c r="O39" s="116"/>
      <c r="P39" s="115">
        <f>O39*'2. Staffing Rates'!H18</f>
        <v>0</v>
      </c>
      <c r="Q39" s="116"/>
      <c r="R39" s="115">
        <f>Q39*'2. Staffing Rates'!H18</f>
        <v>0</v>
      </c>
      <c r="S39" s="136">
        <f t="shared" si="0"/>
        <v>0</v>
      </c>
      <c r="T39" s="137">
        <f t="shared" si="1"/>
        <v>0</v>
      </c>
    </row>
    <row r="40" spans="2:20" ht="14.4" x14ac:dyDescent="0.3">
      <c r="B40" s="97">
        <v>9</v>
      </c>
      <c r="C40" s="182" t="str">
        <f>'2. Staffing Rates'!C19</f>
        <v xml:space="preserve">&lt;respondent to fill in additional staffing positions&gt; </v>
      </c>
      <c r="D40" s="183"/>
      <c r="E40" s="114"/>
      <c r="F40" s="115">
        <f>'2. Staffing Rates'!H19*'3. Costs by Deliverable'!E40</f>
        <v>0</v>
      </c>
      <c r="G40" s="116"/>
      <c r="H40" s="115">
        <f>G40*'2. Staffing Rates'!H19</f>
        <v>0</v>
      </c>
      <c r="I40" s="116"/>
      <c r="J40" s="115">
        <f>I40*'2. Staffing Rates'!H19</f>
        <v>0</v>
      </c>
      <c r="K40" s="116"/>
      <c r="L40" s="115">
        <f>K40*'2. Staffing Rates'!H19</f>
        <v>0</v>
      </c>
      <c r="M40" s="116"/>
      <c r="N40" s="115">
        <f>M40*'2. Staffing Rates'!H19</f>
        <v>0</v>
      </c>
      <c r="O40" s="116"/>
      <c r="P40" s="115">
        <f>O40*'2. Staffing Rates'!H19</f>
        <v>0</v>
      </c>
      <c r="Q40" s="116"/>
      <c r="R40" s="115">
        <f>Q40*'2. Staffing Rates'!H19</f>
        <v>0</v>
      </c>
      <c r="S40" s="136">
        <f t="shared" si="0"/>
        <v>0</v>
      </c>
      <c r="T40" s="137">
        <f t="shared" si="1"/>
        <v>0</v>
      </c>
    </row>
    <row r="41" spans="2:20" ht="14.4" x14ac:dyDescent="0.3">
      <c r="B41" s="97">
        <v>10</v>
      </c>
      <c r="C41" s="182" t="str">
        <f>'2. Staffing Rates'!C20</f>
        <v xml:space="preserve">&lt;respondent to fill in additional staffing positions&gt; </v>
      </c>
      <c r="D41" s="183"/>
      <c r="E41" s="114"/>
      <c r="F41" s="115">
        <f>'2. Staffing Rates'!H20*'3. Costs by Deliverable'!E41</f>
        <v>0</v>
      </c>
      <c r="G41" s="116"/>
      <c r="H41" s="115">
        <f>G41*'2. Staffing Rates'!H20</f>
        <v>0</v>
      </c>
      <c r="I41" s="116"/>
      <c r="J41" s="115">
        <f>I41*'2. Staffing Rates'!H20</f>
        <v>0</v>
      </c>
      <c r="K41" s="116"/>
      <c r="L41" s="115">
        <f>K41*'2. Staffing Rates'!H20</f>
        <v>0</v>
      </c>
      <c r="M41" s="116"/>
      <c r="N41" s="115">
        <f>M41*'2. Staffing Rates'!H20</f>
        <v>0</v>
      </c>
      <c r="O41" s="116"/>
      <c r="P41" s="115">
        <f>O41*'2. Staffing Rates'!H20</f>
        <v>0</v>
      </c>
      <c r="Q41" s="116"/>
      <c r="R41" s="115">
        <f>Q41*'2. Staffing Rates'!H20</f>
        <v>0</v>
      </c>
      <c r="S41" s="136">
        <f t="shared" si="0"/>
        <v>0</v>
      </c>
      <c r="T41" s="137">
        <f t="shared" si="1"/>
        <v>0</v>
      </c>
    </row>
    <row r="42" spans="2:20" ht="14.4" x14ac:dyDescent="0.3">
      <c r="B42" s="97">
        <v>11</v>
      </c>
      <c r="C42" s="182" t="str">
        <f>'2. Staffing Rates'!C21</f>
        <v xml:space="preserve">&lt;respondent to fill in additional staffing positions&gt; </v>
      </c>
      <c r="D42" s="183"/>
      <c r="E42" s="114"/>
      <c r="F42" s="115">
        <f>'2. Staffing Rates'!H21*'3. Costs by Deliverable'!E42</f>
        <v>0</v>
      </c>
      <c r="G42" s="116"/>
      <c r="H42" s="115">
        <f>G42*'2. Staffing Rates'!H21</f>
        <v>0</v>
      </c>
      <c r="I42" s="116"/>
      <c r="J42" s="115">
        <f>I42*'2. Staffing Rates'!H21</f>
        <v>0</v>
      </c>
      <c r="K42" s="116"/>
      <c r="L42" s="115">
        <f>K42*'2. Staffing Rates'!H21</f>
        <v>0</v>
      </c>
      <c r="M42" s="116"/>
      <c r="N42" s="115">
        <f>M42*'2. Staffing Rates'!H21</f>
        <v>0</v>
      </c>
      <c r="O42" s="116"/>
      <c r="P42" s="115">
        <f>O42*'2. Staffing Rates'!H21</f>
        <v>0</v>
      </c>
      <c r="Q42" s="116"/>
      <c r="R42" s="115">
        <f>Q42*'2. Staffing Rates'!H21</f>
        <v>0</v>
      </c>
      <c r="S42" s="136">
        <f t="shared" si="0"/>
        <v>0</v>
      </c>
      <c r="T42" s="137">
        <f t="shared" si="1"/>
        <v>0</v>
      </c>
    </row>
    <row r="43" spans="2:20" ht="14.4" x14ac:dyDescent="0.3">
      <c r="B43" s="97">
        <v>12</v>
      </c>
      <c r="C43" s="182" t="str">
        <f>'2. Staffing Rates'!C22</f>
        <v xml:space="preserve">&lt;respondent to fill in additional staffing positions&gt; </v>
      </c>
      <c r="D43" s="183"/>
      <c r="E43" s="114"/>
      <c r="F43" s="115">
        <f>'2. Staffing Rates'!H22*'3. Costs by Deliverable'!E43</f>
        <v>0</v>
      </c>
      <c r="G43" s="116"/>
      <c r="H43" s="115">
        <f>G43*'2. Staffing Rates'!H22</f>
        <v>0</v>
      </c>
      <c r="I43" s="116"/>
      <c r="J43" s="115">
        <f>I43*'2. Staffing Rates'!H22</f>
        <v>0</v>
      </c>
      <c r="K43" s="116"/>
      <c r="L43" s="115">
        <f>K43*'2. Staffing Rates'!H22</f>
        <v>0</v>
      </c>
      <c r="M43" s="116"/>
      <c r="N43" s="115">
        <f>M43*'2. Staffing Rates'!H22</f>
        <v>0</v>
      </c>
      <c r="O43" s="116"/>
      <c r="P43" s="115">
        <f>O43*'2. Staffing Rates'!H22</f>
        <v>0</v>
      </c>
      <c r="Q43" s="116"/>
      <c r="R43" s="115">
        <f>Q43*'2. Staffing Rates'!H22</f>
        <v>0</v>
      </c>
      <c r="S43" s="136">
        <f t="shared" si="0"/>
        <v>0</v>
      </c>
      <c r="T43" s="137">
        <f t="shared" si="1"/>
        <v>0</v>
      </c>
    </row>
    <row r="44" spans="2:20" ht="14.4" x14ac:dyDescent="0.3">
      <c r="B44" s="97">
        <v>13</v>
      </c>
      <c r="C44" s="182" t="str">
        <f>'2. Staffing Rates'!C23</f>
        <v xml:space="preserve">&lt;respondent to fill in additional staffing positions&gt; </v>
      </c>
      <c r="D44" s="183"/>
      <c r="E44" s="114"/>
      <c r="F44" s="115">
        <f>'2. Staffing Rates'!H23*'3. Costs by Deliverable'!E44</f>
        <v>0</v>
      </c>
      <c r="G44" s="116"/>
      <c r="H44" s="115">
        <f>G44*'2. Staffing Rates'!H23</f>
        <v>0</v>
      </c>
      <c r="I44" s="116"/>
      <c r="J44" s="115">
        <f>I44*'2. Staffing Rates'!H23</f>
        <v>0</v>
      </c>
      <c r="K44" s="116"/>
      <c r="L44" s="115">
        <f>K44*'2. Staffing Rates'!H23</f>
        <v>0</v>
      </c>
      <c r="M44" s="116"/>
      <c r="N44" s="115">
        <f>M44*'2. Staffing Rates'!H23</f>
        <v>0</v>
      </c>
      <c r="O44" s="116"/>
      <c r="P44" s="115">
        <f>O44*'2. Staffing Rates'!H23</f>
        <v>0</v>
      </c>
      <c r="Q44" s="116"/>
      <c r="R44" s="115">
        <f>Q44*'2. Staffing Rates'!H23</f>
        <v>0</v>
      </c>
      <c r="S44" s="136">
        <f t="shared" si="0"/>
        <v>0</v>
      </c>
      <c r="T44" s="137">
        <f t="shared" si="1"/>
        <v>0</v>
      </c>
    </row>
    <row r="45" spans="2:20" ht="14.4" x14ac:dyDescent="0.3">
      <c r="B45" s="97">
        <v>14</v>
      </c>
      <c r="C45" s="182" t="str">
        <f>'2. Staffing Rates'!C24</f>
        <v xml:space="preserve">&lt;respondent to fill in additional staffing positions&gt; </v>
      </c>
      <c r="D45" s="183"/>
      <c r="E45" s="114"/>
      <c r="F45" s="115">
        <f>'2. Staffing Rates'!H24*'3. Costs by Deliverable'!E45</f>
        <v>0</v>
      </c>
      <c r="G45" s="116"/>
      <c r="H45" s="115">
        <f>G45*'2. Staffing Rates'!H24</f>
        <v>0</v>
      </c>
      <c r="I45" s="116"/>
      <c r="J45" s="115">
        <f>I45*'2. Staffing Rates'!H24</f>
        <v>0</v>
      </c>
      <c r="K45" s="116"/>
      <c r="L45" s="115">
        <f>K45*'2. Staffing Rates'!H24</f>
        <v>0</v>
      </c>
      <c r="M45" s="116"/>
      <c r="N45" s="115">
        <f>M45*'2. Staffing Rates'!H24</f>
        <v>0</v>
      </c>
      <c r="O45" s="116"/>
      <c r="P45" s="115">
        <f>O45*'2. Staffing Rates'!H24</f>
        <v>0</v>
      </c>
      <c r="Q45" s="116"/>
      <c r="R45" s="115">
        <f>Q45*'2. Staffing Rates'!H24</f>
        <v>0</v>
      </c>
      <c r="S45" s="136">
        <f t="shared" si="0"/>
        <v>0</v>
      </c>
      <c r="T45" s="137">
        <f t="shared" si="1"/>
        <v>0</v>
      </c>
    </row>
    <row r="46" spans="2:20" ht="15" thickBot="1" x14ac:dyDescent="0.35">
      <c r="B46" s="106">
        <v>15</v>
      </c>
      <c r="C46" s="184" t="str">
        <f>'2. Staffing Rates'!C25</f>
        <v xml:space="preserve">&lt;respondent to fill in additional staffing positions&gt; </v>
      </c>
      <c r="D46" s="185"/>
      <c r="E46" s="117"/>
      <c r="F46" s="118">
        <f>'2. Staffing Rates'!H25*'3. Costs by Deliverable'!E46</f>
        <v>0</v>
      </c>
      <c r="G46" s="119"/>
      <c r="H46" s="118">
        <f>G46*'2. Staffing Rates'!H25</f>
        <v>0</v>
      </c>
      <c r="I46" s="119"/>
      <c r="J46" s="118">
        <f>I46*'2. Staffing Rates'!H25</f>
        <v>0</v>
      </c>
      <c r="K46" s="119"/>
      <c r="L46" s="118">
        <f>K46*'2. Staffing Rates'!H25</f>
        <v>0</v>
      </c>
      <c r="M46" s="119"/>
      <c r="N46" s="118">
        <f>M46*'2. Staffing Rates'!H25</f>
        <v>0</v>
      </c>
      <c r="O46" s="119"/>
      <c r="P46" s="118">
        <f>O46*'2. Staffing Rates'!H25</f>
        <v>0</v>
      </c>
      <c r="Q46" s="119"/>
      <c r="R46" s="118">
        <f>Q46*'2. Staffing Rates'!H25</f>
        <v>0</v>
      </c>
      <c r="S46" s="138">
        <f t="shared" si="0"/>
        <v>0</v>
      </c>
      <c r="T46" s="139">
        <f t="shared" si="1"/>
        <v>0</v>
      </c>
    </row>
    <row r="47" spans="2:20" ht="14.55" customHeight="1" thickBot="1" x14ac:dyDescent="0.35">
      <c r="B47" s="186" t="s">
        <v>5</v>
      </c>
      <c r="C47" s="187"/>
      <c r="D47" s="187"/>
      <c r="E47" s="120">
        <f>SUM(E32:E46)</f>
        <v>23</v>
      </c>
      <c r="F47" s="121">
        <f>SUM(F32:F46)</f>
        <v>7205</v>
      </c>
      <c r="G47" s="120">
        <f>SUM(G32:G46)</f>
        <v>52</v>
      </c>
      <c r="H47" s="122">
        <f t="shared" ref="H47:R47" si="2">SUM(H32:H46)</f>
        <v>16420</v>
      </c>
      <c r="I47" s="120">
        <f>SUM(I32:I46)</f>
        <v>710</v>
      </c>
      <c r="J47" s="122">
        <f>SUM(J32:J46)</f>
        <v>188620</v>
      </c>
      <c r="K47" s="120">
        <f>SUM(K32:K46)</f>
        <v>58</v>
      </c>
      <c r="L47" s="122">
        <f t="shared" si="2"/>
        <v>17170</v>
      </c>
      <c r="M47" s="120">
        <f t="shared" si="2"/>
        <v>16</v>
      </c>
      <c r="N47" s="122">
        <f t="shared" si="2"/>
        <v>4780</v>
      </c>
      <c r="O47" s="120">
        <f t="shared" si="2"/>
        <v>40</v>
      </c>
      <c r="P47" s="122">
        <f t="shared" si="2"/>
        <v>11950</v>
      </c>
      <c r="Q47" s="132">
        <f t="shared" si="2"/>
        <v>40</v>
      </c>
      <c r="R47" s="121">
        <f t="shared" si="2"/>
        <v>11950</v>
      </c>
      <c r="S47" s="140">
        <f t="shared" si="0"/>
        <v>939</v>
      </c>
      <c r="T47" s="141">
        <f t="shared" si="1"/>
        <v>258095</v>
      </c>
    </row>
    <row r="50" spans="20:21" x14ac:dyDescent="0.3">
      <c r="T50" s="88">
        <v>8800</v>
      </c>
      <c r="U50" s="152">
        <f>T50/T47</f>
        <v>3.4095972413258686E-2</v>
      </c>
    </row>
  </sheetData>
  <sheetProtection algorithmName="SHA-512" hashValue="Jk1rIkAL1cx+3Qb6SLnNNIslPgSWzlp6NY7+znvvQabjVmZlXjPKrUY02H3sq33sIBRwTzEHPCEp+PCJAltVTw==" saltValue="R8GclXanzZz49X1jwsdXlA==" spinCount="100000" sheet="1" objects="1" scenarios="1"/>
  <mergeCells count="29">
    <mergeCell ref="C43:D43"/>
    <mergeCell ref="C44:D44"/>
    <mergeCell ref="C45:D45"/>
    <mergeCell ref="C46:D46"/>
    <mergeCell ref="B47:D47"/>
    <mergeCell ref="C38:D38"/>
    <mergeCell ref="C39:D39"/>
    <mergeCell ref="C40:D40"/>
    <mergeCell ref="C41:D41"/>
    <mergeCell ref="C42:D42"/>
    <mergeCell ref="C31:D31"/>
    <mergeCell ref="C35:D35"/>
    <mergeCell ref="C36:D36"/>
    <mergeCell ref="C37:D37"/>
    <mergeCell ref="C34:D34"/>
    <mergeCell ref="C33:D33"/>
    <mergeCell ref="C32:D32"/>
    <mergeCell ref="S28:T29"/>
    <mergeCell ref="B6:H6"/>
    <mergeCell ref="K29:L29"/>
    <mergeCell ref="B28:D30"/>
    <mergeCell ref="B14:C14"/>
    <mergeCell ref="O29:P29"/>
    <mergeCell ref="Q29:R29"/>
    <mergeCell ref="E28:R28"/>
    <mergeCell ref="E29:F29"/>
    <mergeCell ref="G29:H29"/>
    <mergeCell ref="I29:J29"/>
    <mergeCell ref="M29:N29"/>
  </mergeCells>
  <pageMargins left="0.7" right="0.7" top="0.75" bottom="0.75" header="0.3" footer="0.3"/>
  <pageSetup scale="50" fitToWidth="2" orientation="landscape" horizontalDpi="1200" verticalDpi="1200" r:id="rId1"/>
  <ignoredErrors>
    <ignoredError sqref="O47 Q47 M47 G47 E47 I47 K47" formulaRange="1"/>
    <ignoredError sqref="C18:D24 E3 S31:T31 S33:T47 C25:D2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D0DAD-CC06-4B69-94CD-E3627CD42896}">
  <dimension ref="A1:T77"/>
  <sheetViews>
    <sheetView showGridLines="0" topLeftCell="A13" zoomScaleNormal="100" workbookViewId="0"/>
  </sheetViews>
  <sheetFormatPr defaultColWidth="9.21875" defaultRowHeight="14.4" x14ac:dyDescent="0.3"/>
  <cols>
    <col min="1" max="1" width="4.44140625" style="15" customWidth="1"/>
    <col min="2" max="2" width="51.44140625" style="15" customWidth="1"/>
    <col min="3" max="3" width="18.5546875" style="15" customWidth="1"/>
    <col min="4" max="9" width="23.5546875" style="15" customWidth="1"/>
    <col min="10" max="11" width="24.5546875" style="15" customWidth="1"/>
    <col min="12" max="17" width="23.5546875" style="15" customWidth="1"/>
    <col min="18" max="18" width="22.5546875" style="15" customWidth="1"/>
    <col min="19" max="20" width="25.5546875" style="15" customWidth="1"/>
    <col min="21" max="21" width="15.21875" style="15" bestFit="1" customWidth="1"/>
    <col min="22" max="16384" width="9.21875" style="15"/>
  </cols>
  <sheetData>
    <row r="1" spans="1:8" ht="16.8" x14ac:dyDescent="0.3">
      <c r="A1" s="8" t="e">
        <f>#REF!</f>
        <v>#REF!</v>
      </c>
      <c r="B1" s="9"/>
      <c r="C1" s="9"/>
      <c r="D1" s="9"/>
      <c r="E1" s="9"/>
      <c r="F1" s="9"/>
      <c r="G1" s="9"/>
      <c r="H1" s="9"/>
    </row>
    <row r="2" spans="1:8" ht="15" customHeight="1" x14ac:dyDescent="0.3">
      <c r="A2" s="10" t="e">
        <f>#REF!</f>
        <v>#REF!</v>
      </c>
      <c r="B2" s="9"/>
      <c r="C2" s="9"/>
      <c r="D2" s="9"/>
      <c r="E2" s="11" t="s">
        <v>2</v>
      </c>
      <c r="F2" s="193" t="str">
        <f>IF('3. Costs by Deliverable'!E3="","",'3. Costs by Deliverable'!E3)</f>
        <v>TPMA</v>
      </c>
      <c r="G2" s="194"/>
    </row>
    <row r="3" spans="1:8" ht="16.5" customHeight="1" x14ac:dyDescent="0.3">
      <c r="A3" s="10" t="s">
        <v>16</v>
      </c>
      <c r="B3" s="9"/>
      <c r="C3" s="9"/>
      <c r="D3" s="9"/>
      <c r="E3" s="9"/>
      <c r="F3" s="195" t="s">
        <v>3</v>
      </c>
      <c r="G3" s="196"/>
    </row>
    <row r="4" spans="1:8" ht="9" customHeight="1" x14ac:dyDescent="0.3">
      <c r="A4" s="12"/>
      <c r="B4" s="12" t="s">
        <v>15</v>
      </c>
      <c r="C4" s="13"/>
      <c r="D4" s="13"/>
      <c r="E4" s="13"/>
      <c r="F4" s="13"/>
      <c r="G4" s="13"/>
      <c r="H4" s="13"/>
    </row>
    <row r="5" spans="1:8" ht="150" customHeight="1" x14ac:dyDescent="0.3">
      <c r="A5" s="9"/>
      <c r="B5" s="197" t="s">
        <v>17</v>
      </c>
      <c r="C5" s="198"/>
      <c r="D5" s="198"/>
      <c r="E5" s="198"/>
      <c r="F5" s="198"/>
      <c r="G5" s="199"/>
      <c r="H5" s="13"/>
    </row>
    <row r="6" spans="1:8" ht="11.25" customHeight="1" thickBot="1" x14ac:dyDescent="0.35">
      <c r="A6" s="9"/>
      <c r="B6" s="13"/>
      <c r="C6" s="13"/>
      <c r="D6" s="13"/>
      <c r="E6" s="13"/>
      <c r="F6" s="13"/>
      <c r="G6" s="13"/>
      <c r="H6" s="13"/>
    </row>
    <row r="7" spans="1:8" ht="28.2" thickBot="1" x14ac:dyDescent="0.35">
      <c r="A7" s="9"/>
      <c r="B7" s="64" t="s">
        <v>18</v>
      </c>
      <c r="C7" s="65"/>
      <c r="D7" s="66" t="e">
        <f>IF(C7&gt;'3. Costs by Deliverable'!#REF!,"ERROR: Total Months of DDI for any Functional Area should not exceed the Total Months of DDI to Complete and Implement ALL Functional Areas","")</f>
        <v>#REF!</v>
      </c>
      <c r="E7" s="13"/>
      <c r="F7" s="13"/>
      <c r="G7" s="13"/>
      <c r="H7" s="13"/>
    </row>
    <row r="8" spans="1:8" ht="11.25" customHeight="1" x14ac:dyDescent="0.3">
      <c r="A8" s="9"/>
      <c r="B8" s="13"/>
      <c r="C8" s="13"/>
      <c r="D8" s="13"/>
      <c r="E8" s="13"/>
      <c r="F8" s="13"/>
      <c r="G8" s="13"/>
      <c r="H8" s="13"/>
    </row>
    <row r="9" spans="1:8" ht="18.75" customHeight="1" thickBot="1" x14ac:dyDescent="0.35">
      <c r="A9" s="9"/>
      <c r="B9" s="23" t="s">
        <v>19</v>
      </c>
      <c r="C9" s="20"/>
      <c r="D9" s="14"/>
      <c r="E9" s="14"/>
      <c r="F9" s="23" t="s">
        <v>20</v>
      </c>
      <c r="G9" s="14"/>
      <c r="H9" s="13"/>
    </row>
    <row r="10" spans="1:8" ht="55.2" x14ac:dyDescent="0.3">
      <c r="A10" s="9"/>
      <c r="B10" s="24" t="s">
        <v>21</v>
      </c>
      <c r="C10" s="25" t="s">
        <v>22</v>
      </c>
      <c r="D10" s="26" t="s">
        <v>23</v>
      </c>
      <c r="F10" s="27" t="s">
        <v>24</v>
      </c>
      <c r="G10" s="26" t="s">
        <v>25</v>
      </c>
      <c r="H10" s="13"/>
    </row>
    <row r="11" spans="1:8" x14ac:dyDescent="0.3">
      <c r="A11" s="9"/>
      <c r="B11" s="28" t="str">
        <f>'COLD Business Intel &amp; ReportDDI'!$D$20</f>
        <v>Requirements Gathering and Validation</v>
      </c>
      <c r="C11" s="29">
        <f>D73</f>
        <v>0</v>
      </c>
      <c r="D11" s="30" t="e">
        <f>E73</f>
        <v>#REF!</v>
      </c>
      <c r="F11" s="31">
        <v>0.1</v>
      </c>
      <c r="G11" s="32" t="e">
        <f t="shared" ref="G11:G16" si="0">F11*$D$17</f>
        <v>#REF!</v>
      </c>
    </row>
    <row r="12" spans="1:8" x14ac:dyDescent="0.3">
      <c r="A12" s="9"/>
      <c r="B12" s="28" t="str">
        <f>'COLD Business Intel &amp; ReportDDI'!$F$20</f>
        <v>Design</v>
      </c>
      <c r="C12" s="29">
        <f>F73</f>
        <v>0</v>
      </c>
      <c r="D12" s="30" t="e">
        <f>G73</f>
        <v>#REF!</v>
      </c>
      <c r="F12" s="31">
        <v>0.15</v>
      </c>
      <c r="G12" s="32" t="e">
        <f t="shared" si="0"/>
        <v>#REF!</v>
      </c>
    </row>
    <row r="13" spans="1:8" x14ac:dyDescent="0.3">
      <c r="A13" s="9"/>
      <c r="B13" s="28" t="str">
        <f>'COLD Business Intel &amp; ReportDDI'!$H$20</f>
        <v>Development</v>
      </c>
      <c r="C13" s="29">
        <f>H73</f>
        <v>0</v>
      </c>
      <c r="D13" s="30" t="e">
        <f>I73</f>
        <v>#REF!</v>
      </c>
      <c r="F13" s="31">
        <v>0.2</v>
      </c>
      <c r="G13" s="32" t="e">
        <f t="shared" si="0"/>
        <v>#REF!</v>
      </c>
    </row>
    <row r="14" spans="1:8" x14ac:dyDescent="0.3">
      <c r="A14" s="9"/>
      <c r="B14" s="28" t="str">
        <f>'COLD Business Intel &amp; ReportDDI'!$J$20</f>
        <v>Data Conversion and Migration</v>
      </c>
      <c r="C14" s="29">
        <f>J73</f>
        <v>0</v>
      </c>
      <c r="D14" s="30" t="e">
        <f>K73</f>
        <v>#REF!</v>
      </c>
      <c r="F14" s="31">
        <v>0.1</v>
      </c>
      <c r="G14" s="32" t="e">
        <f t="shared" si="0"/>
        <v>#REF!</v>
      </c>
    </row>
    <row r="15" spans="1:8" x14ac:dyDescent="0.3">
      <c r="A15" s="9"/>
      <c r="B15" s="28" t="str">
        <f>'COLD Business Intel &amp; ReportDDI'!$L$20</f>
        <v>Testing</v>
      </c>
      <c r="C15" s="29">
        <f>L73</f>
        <v>0</v>
      </c>
      <c r="D15" s="30" t="e">
        <f>M73</f>
        <v>#REF!</v>
      </c>
      <c r="F15" s="31">
        <v>0.15</v>
      </c>
      <c r="G15" s="32" t="e">
        <f t="shared" si="0"/>
        <v>#REF!</v>
      </c>
    </row>
    <row r="16" spans="1:8" ht="15" thickBot="1" x14ac:dyDescent="0.35">
      <c r="A16" s="9"/>
      <c r="B16" s="33" t="str">
        <f>'COLD Business Intel &amp; ReportDDI'!$N$20</f>
        <v>Statewide Implementation</v>
      </c>
      <c r="C16" s="34">
        <f>N73</f>
        <v>0</v>
      </c>
      <c r="D16" s="35" t="e">
        <f>O73</f>
        <v>#REF!</v>
      </c>
      <c r="F16" s="36">
        <v>0.3</v>
      </c>
      <c r="G16" s="37" t="e">
        <f t="shared" si="0"/>
        <v>#REF!</v>
      </c>
      <c r="H16" s="9"/>
    </row>
    <row r="17" spans="1:19" ht="15.6" thickTop="1" thickBot="1" x14ac:dyDescent="0.35">
      <c r="A17" s="9"/>
      <c r="B17" s="38" t="s">
        <v>26</v>
      </c>
      <c r="C17" s="39">
        <f>SUM(C11:C16)</f>
        <v>0</v>
      </c>
      <c r="D17" s="40" t="e">
        <f>SUM(D11:D16)</f>
        <v>#REF!</v>
      </c>
      <c r="F17" s="41">
        <f>SUM(F11:F16)</f>
        <v>1</v>
      </c>
      <c r="G17" s="42" t="e">
        <f>SUM(G11:G16)</f>
        <v>#REF!</v>
      </c>
      <c r="H17" s="9"/>
    </row>
    <row r="18" spans="1:19" ht="11.25" customHeight="1" x14ac:dyDescent="0.3">
      <c r="A18" s="9"/>
      <c r="B18" s="16"/>
      <c r="C18" s="9"/>
      <c r="D18" s="9"/>
      <c r="E18" s="9"/>
      <c r="F18" s="9"/>
      <c r="G18" s="9"/>
      <c r="H18" s="9"/>
    </row>
    <row r="19" spans="1:19" ht="11.25" customHeight="1" thickBot="1" x14ac:dyDescent="0.35">
      <c r="A19" s="9"/>
      <c r="B19" s="16"/>
      <c r="C19" s="9"/>
      <c r="D19" s="9"/>
      <c r="E19" s="9"/>
      <c r="F19" s="9"/>
      <c r="G19" s="9"/>
      <c r="H19" s="9"/>
    </row>
    <row r="20" spans="1:19" s="19" customFormat="1" ht="28.2" thickBot="1" x14ac:dyDescent="0.35">
      <c r="A20" s="17"/>
      <c r="B20" s="43" t="s">
        <v>27</v>
      </c>
      <c r="C20"/>
      <c r="D20" s="200" t="s">
        <v>28</v>
      </c>
      <c r="E20" s="201"/>
      <c r="F20" s="200" t="s">
        <v>29</v>
      </c>
      <c r="G20" s="201"/>
      <c r="H20" s="190" t="s">
        <v>30</v>
      </c>
      <c r="I20" s="191"/>
      <c r="J20" s="188" t="s">
        <v>31</v>
      </c>
      <c r="K20" s="189"/>
      <c r="L20" s="190" t="s">
        <v>32</v>
      </c>
      <c r="M20" s="191"/>
      <c r="N20" s="189" t="s">
        <v>33</v>
      </c>
      <c r="O20" s="188"/>
      <c r="P20" s="192" t="s">
        <v>5</v>
      </c>
      <c r="Q20" s="191"/>
      <c r="R20"/>
      <c r="S20"/>
    </row>
    <row r="21" spans="1:19" ht="41.4" x14ac:dyDescent="0.3">
      <c r="B21" s="44" t="s">
        <v>8</v>
      </c>
      <c r="C21" s="45" t="s">
        <v>10</v>
      </c>
      <c r="D21" s="46" t="s">
        <v>34</v>
      </c>
      <c r="E21" s="47" t="s">
        <v>35</v>
      </c>
      <c r="F21" s="46" t="s">
        <v>34</v>
      </c>
      <c r="G21" s="47" t="s">
        <v>35</v>
      </c>
      <c r="H21" s="46" t="s">
        <v>34</v>
      </c>
      <c r="I21" s="47" t="s">
        <v>35</v>
      </c>
      <c r="J21" s="46" t="s">
        <v>34</v>
      </c>
      <c r="K21" s="47" t="s">
        <v>35</v>
      </c>
      <c r="L21" s="46" t="s">
        <v>34</v>
      </c>
      <c r="M21" s="47" t="s">
        <v>35</v>
      </c>
      <c r="N21" s="46" t="s">
        <v>34</v>
      </c>
      <c r="O21" s="47" t="s">
        <v>35</v>
      </c>
      <c r="P21" s="46" t="s">
        <v>36</v>
      </c>
      <c r="Q21" s="47" t="s">
        <v>37</v>
      </c>
    </row>
    <row r="22" spans="1:19" x14ac:dyDescent="0.3">
      <c r="A22" s="48" t="s">
        <v>11</v>
      </c>
      <c r="B22" s="49" t="str">
        <f>'2. Staffing Rates'!C10</f>
        <v>Example - Analyst</v>
      </c>
      <c r="C22" s="50">
        <v>65</v>
      </c>
      <c r="D22" s="51">
        <v>10</v>
      </c>
      <c r="E22" s="52">
        <f>$C22*D22</f>
        <v>650</v>
      </c>
      <c r="F22" s="53">
        <v>10</v>
      </c>
      <c r="G22" s="52">
        <f>$C22*F22</f>
        <v>650</v>
      </c>
      <c r="H22" s="53">
        <v>10</v>
      </c>
      <c r="I22" s="52">
        <f>$C22*H22</f>
        <v>650</v>
      </c>
      <c r="J22" s="53">
        <v>10</v>
      </c>
      <c r="K22" s="52">
        <f t="shared" ref="K22:K29" si="1">$C22*J22</f>
        <v>650</v>
      </c>
      <c r="L22" s="53">
        <v>10</v>
      </c>
      <c r="M22" s="52">
        <f t="shared" ref="M22:M29" si="2">$C22*L22</f>
        <v>650</v>
      </c>
      <c r="N22" s="53">
        <v>10</v>
      </c>
      <c r="O22" s="52">
        <f t="shared" ref="O22:O29" si="3">$C22*N22</f>
        <v>650</v>
      </c>
      <c r="P22" s="53">
        <f>SUM(D22,H22,F22,J22,L22,N22)</f>
        <v>60</v>
      </c>
      <c r="Q22" s="52">
        <f>$C22*P22</f>
        <v>3900</v>
      </c>
    </row>
    <row r="23" spans="1:19" x14ac:dyDescent="0.3">
      <c r="A23" s="54">
        <v>1</v>
      </c>
      <c r="B23" s="55" t="str">
        <f>'2. Staffing Rates'!C11</f>
        <v>Program Director (Maureen)</v>
      </c>
      <c r="C23" s="56">
        <f>'2. Staffing Rates'!$H11</f>
        <v>310</v>
      </c>
      <c r="D23" s="2"/>
      <c r="E23" s="22">
        <f>$C23*D23</f>
        <v>0</v>
      </c>
      <c r="F23" s="3"/>
      <c r="G23" s="22">
        <f>$C23*F23</f>
        <v>0</v>
      </c>
      <c r="H23" s="3"/>
      <c r="I23" s="22">
        <f>$C23*H23</f>
        <v>0</v>
      </c>
      <c r="J23" s="3"/>
      <c r="K23" s="22">
        <f t="shared" si="1"/>
        <v>0</v>
      </c>
      <c r="L23" s="3"/>
      <c r="M23" s="22">
        <f t="shared" si="2"/>
        <v>0</v>
      </c>
      <c r="N23" s="3"/>
      <c r="O23" s="22">
        <f t="shared" si="3"/>
        <v>0</v>
      </c>
      <c r="P23" s="57">
        <f>SUM(D23,H23,F23,J23,L23,N23)</f>
        <v>0</v>
      </c>
      <c r="Q23" s="22">
        <f t="shared" ref="Q23:Q29" si="4">$C23*P23</f>
        <v>0</v>
      </c>
    </row>
    <row r="24" spans="1:19" x14ac:dyDescent="0.3">
      <c r="A24" s="54">
        <v>2</v>
      </c>
      <c r="B24" s="55" t="str">
        <f>'2. Staffing Rates'!C12</f>
        <v>Project Manager  (Katie B)</v>
      </c>
      <c r="C24" s="56">
        <f>'2. Staffing Rates'!$H12</f>
        <v>310</v>
      </c>
      <c r="D24" s="2"/>
      <c r="E24" s="22">
        <f t="shared" ref="E24:E29" si="5">$C24*D24</f>
        <v>0</v>
      </c>
      <c r="F24" s="3"/>
      <c r="G24" s="22">
        <f t="shared" ref="G24:I29" si="6">$C24*F24</f>
        <v>0</v>
      </c>
      <c r="H24" s="3"/>
      <c r="I24" s="22">
        <f t="shared" si="6"/>
        <v>0</v>
      </c>
      <c r="J24" s="3"/>
      <c r="K24" s="22">
        <f t="shared" si="1"/>
        <v>0</v>
      </c>
      <c r="L24" s="3"/>
      <c r="M24" s="22">
        <f t="shared" si="2"/>
        <v>0</v>
      </c>
      <c r="N24" s="3"/>
      <c r="O24" s="22">
        <f t="shared" si="3"/>
        <v>0</v>
      </c>
      <c r="P24" s="57">
        <f t="shared" ref="P24:P29" si="7">SUM(D24,H24,F24,J24,L24,N24)</f>
        <v>0</v>
      </c>
      <c r="Q24" s="22">
        <f t="shared" si="4"/>
        <v>0</v>
      </c>
    </row>
    <row r="25" spans="1:19" x14ac:dyDescent="0.3">
      <c r="A25" s="54">
        <v>3</v>
      </c>
      <c r="B25" s="55" t="str">
        <f>'2. Staffing Rates'!C13</f>
        <v>Data Manager (Brian)</v>
      </c>
      <c r="C25" s="56">
        <f>'2. Staffing Rates'!$H13</f>
        <v>325</v>
      </c>
      <c r="D25" s="2"/>
      <c r="E25" s="22">
        <f t="shared" si="5"/>
        <v>0</v>
      </c>
      <c r="F25" s="3"/>
      <c r="G25" s="22">
        <f t="shared" si="6"/>
        <v>0</v>
      </c>
      <c r="H25" s="3"/>
      <c r="I25" s="22">
        <f t="shared" si="6"/>
        <v>0</v>
      </c>
      <c r="J25" s="3"/>
      <c r="K25" s="22">
        <f t="shared" si="1"/>
        <v>0</v>
      </c>
      <c r="L25" s="3"/>
      <c r="M25" s="22">
        <f t="shared" si="2"/>
        <v>0</v>
      </c>
      <c r="N25" s="3"/>
      <c r="O25" s="22">
        <f t="shared" si="3"/>
        <v>0</v>
      </c>
      <c r="P25" s="57">
        <f t="shared" si="7"/>
        <v>0</v>
      </c>
      <c r="Q25" s="22">
        <f t="shared" si="4"/>
        <v>0</v>
      </c>
    </row>
    <row r="26" spans="1:19" x14ac:dyDescent="0.3">
      <c r="A26" s="54">
        <v>4</v>
      </c>
      <c r="B26" s="55" t="str">
        <f>'2. Staffing Rates'!C14</f>
        <v>Project Support (Moriah)</v>
      </c>
      <c r="C26" s="56">
        <f>'2. Staffing Rates'!$H14</f>
        <v>250</v>
      </c>
      <c r="D26" s="2"/>
      <c r="E26" s="22">
        <f t="shared" si="5"/>
        <v>0</v>
      </c>
      <c r="F26" s="3"/>
      <c r="G26" s="22">
        <f t="shared" si="6"/>
        <v>0</v>
      </c>
      <c r="H26" s="3"/>
      <c r="I26" s="22">
        <f t="shared" si="6"/>
        <v>0</v>
      </c>
      <c r="J26" s="3"/>
      <c r="K26" s="22">
        <f t="shared" si="1"/>
        <v>0</v>
      </c>
      <c r="L26" s="3"/>
      <c r="M26" s="22">
        <f t="shared" si="2"/>
        <v>0</v>
      </c>
      <c r="N26" s="3"/>
      <c r="O26" s="22">
        <f t="shared" si="3"/>
        <v>0</v>
      </c>
      <c r="P26" s="57">
        <f t="shared" si="7"/>
        <v>0</v>
      </c>
      <c r="Q26" s="22">
        <f t="shared" si="4"/>
        <v>0</v>
      </c>
    </row>
    <row r="27" spans="1:19" x14ac:dyDescent="0.3">
      <c r="A27" s="54">
        <v>5</v>
      </c>
      <c r="B27" s="55" t="e">
        <f>'2. Staffing Rates'!#REF!</f>
        <v>#REF!</v>
      </c>
      <c r="C27" s="56">
        <f>'2. Staffing Rates'!$H15</f>
        <v>250</v>
      </c>
      <c r="D27" s="2"/>
      <c r="E27" s="22">
        <f t="shared" si="5"/>
        <v>0</v>
      </c>
      <c r="F27" s="3"/>
      <c r="G27" s="22">
        <f t="shared" si="6"/>
        <v>0</v>
      </c>
      <c r="H27" s="3"/>
      <c r="I27" s="22">
        <f t="shared" si="6"/>
        <v>0</v>
      </c>
      <c r="J27" s="3"/>
      <c r="K27" s="22">
        <f t="shared" si="1"/>
        <v>0</v>
      </c>
      <c r="L27" s="3"/>
      <c r="M27" s="22">
        <f t="shared" si="2"/>
        <v>0</v>
      </c>
      <c r="N27" s="3"/>
      <c r="O27" s="22">
        <f t="shared" si="3"/>
        <v>0</v>
      </c>
      <c r="P27" s="57">
        <f t="shared" si="7"/>
        <v>0</v>
      </c>
      <c r="Q27" s="22">
        <f t="shared" si="4"/>
        <v>0</v>
      </c>
    </row>
    <row r="28" spans="1:19" x14ac:dyDescent="0.3">
      <c r="A28" s="54">
        <v>6</v>
      </c>
      <c r="B28" s="55" t="str">
        <f>'2. Staffing Rates'!C15</f>
        <v>Data Support (Alex)</v>
      </c>
      <c r="C28" s="56">
        <f>'2. Staffing Rates'!$H16</f>
        <v>250</v>
      </c>
      <c r="D28" s="2"/>
      <c r="E28" s="22">
        <f t="shared" si="5"/>
        <v>0</v>
      </c>
      <c r="F28" s="3"/>
      <c r="G28" s="22">
        <f t="shared" si="6"/>
        <v>0</v>
      </c>
      <c r="H28" s="3"/>
      <c r="I28" s="22">
        <f t="shared" si="6"/>
        <v>0</v>
      </c>
      <c r="J28" s="3"/>
      <c r="K28" s="22">
        <f t="shared" si="1"/>
        <v>0</v>
      </c>
      <c r="L28" s="3"/>
      <c r="M28" s="22">
        <f t="shared" si="2"/>
        <v>0</v>
      </c>
      <c r="N28" s="3"/>
      <c r="O28" s="22">
        <f t="shared" si="3"/>
        <v>0</v>
      </c>
      <c r="P28" s="57">
        <f t="shared" si="7"/>
        <v>0</v>
      </c>
      <c r="Q28" s="22">
        <f t="shared" si="4"/>
        <v>0</v>
      </c>
    </row>
    <row r="29" spans="1:19" x14ac:dyDescent="0.3">
      <c r="A29" s="54">
        <v>7</v>
      </c>
      <c r="B29" s="55" t="str">
        <f>'2. Staffing Rates'!C16</f>
        <v>Workforce Analyst (Katie M)</v>
      </c>
      <c r="C29" s="56">
        <f>'2. Staffing Rates'!$H17</f>
        <v>200</v>
      </c>
      <c r="D29" s="2"/>
      <c r="E29" s="22">
        <f t="shared" si="5"/>
        <v>0</v>
      </c>
      <c r="F29" s="3"/>
      <c r="G29" s="22">
        <f t="shared" si="6"/>
        <v>0</v>
      </c>
      <c r="H29" s="3"/>
      <c r="I29" s="22">
        <f t="shared" si="6"/>
        <v>0</v>
      </c>
      <c r="J29" s="3"/>
      <c r="K29" s="22">
        <f t="shared" si="1"/>
        <v>0</v>
      </c>
      <c r="L29" s="3"/>
      <c r="M29" s="22">
        <f t="shared" si="2"/>
        <v>0</v>
      </c>
      <c r="N29" s="3"/>
      <c r="O29" s="22">
        <f t="shared" si="3"/>
        <v>0</v>
      </c>
      <c r="P29" s="57">
        <f t="shared" si="7"/>
        <v>0</v>
      </c>
      <c r="Q29" s="22">
        <f t="shared" si="4"/>
        <v>0</v>
      </c>
    </row>
    <row r="30" spans="1:19" x14ac:dyDescent="0.3">
      <c r="A30" s="54">
        <v>8</v>
      </c>
      <c r="B30" s="55" t="str">
        <f>'2. Staffing Rates'!C17</f>
        <v>Project/Data Support (VBE Sub Morrell)</v>
      </c>
      <c r="C30" s="56">
        <f>'2. Staffing Rates'!$H18</f>
        <v>0</v>
      </c>
      <c r="D30" s="2"/>
      <c r="E30" s="22">
        <f t="shared" ref="E30:E72" si="8">$C30*D30</f>
        <v>0</v>
      </c>
      <c r="F30" s="3"/>
      <c r="G30" s="22">
        <f t="shared" ref="G30:G72" si="9">$C30*F30</f>
        <v>0</v>
      </c>
      <c r="H30" s="3"/>
      <c r="I30" s="22">
        <f t="shared" ref="I30:I72" si="10">$C30*H30</f>
        <v>0</v>
      </c>
      <c r="J30" s="3"/>
      <c r="K30" s="22">
        <f t="shared" ref="K30:K72" si="11">$C30*J30</f>
        <v>0</v>
      </c>
      <c r="L30" s="3"/>
      <c r="M30" s="22">
        <f t="shared" ref="M30:M72" si="12">$C30*L30</f>
        <v>0</v>
      </c>
      <c r="N30" s="3"/>
      <c r="O30" s="22">
        <f t="shared" ref="O30:O72" si="13">$C30*N30</f>
        <v>0</v>
      </c>
      <c r="P30" s="57">
        <f t="shared" ref="P30:P72" si="14">SUM(D30,H30,F30,J30,L30,N30)</f>
        <v>0</v>
      </c>
      <c r="Q30" s="22">
        <f t="shared" ref="Q30:Q72" si="15">$C30*P30</f>
        <v>0</v>
      </c>
    </row>
    <row r="31" spans="1:19" x14ac:dyDescent="0.3">
      <c r="A31" s="54">
        <v>9</v>
      </c>
      <c r="B31" s="55" t="str">
        <f>'2. Staffing Rates'!C18</f>
        <v xml:space="preserve">&lt;respondent to fill in additional staffing positions&gt; </v>
      </c>
      <c r="C31" s="56">
        <f>'2. Staffing Rates'!$H19</f>
        <v>0</v>
      </c>
      <c r="D31" s="2"/>
      <c r="E31" s="22">
        <f t="shared" si="8"/>
        <v>0</v>
      </c>
      <c r="F31" s="3"/>
      <c r="G31" s="22">
        <f t="shared" si="9"/>
        <v>0</v>
      </c>
      <c r="H31" s="3"/>
      <c r="I31" s="22">
        <f t="shared" si="10"/>
        <v>0</v>
      </c>
      <c r="J31" s="3"/>
      <c r="K31" s="22">
        <f t="shared" si="11"/>
        <v>0</v>
      </c>
      <c r="L31" s="3"/>
      <c r="M31" s="22">
        <f t="shared" si="12"/>
        <v>0</v>
      </c>
      <c r="N31" s="3"/>
      <c r="O31" s="22">
        <f t="shared" si="13"/>
        <v>0</v>
      </c>
      <c r="P31" s="57">
        <f t="shared" si="14"/>
        <v>0</v>
      </c>
      <c r="Q31" s="22">
        <f t="shared" si="15"/>
        <v>0</v>
      </c>
    </row>
    <row r="32" spans="1:19" x14ac:dyDescent="0.3">
      <c r="A32" s="54">
        <v>10</v>
      </c>
      <c r="B32" s="55" t="str">
        <f>'2. Staffing Rates'!C19</f>
        <v xml:space="preserve">&lt;respondent to fill in additional staffing positions&gt; </v>
      </c>
      <c r="C32" s="56">
        <f>'2. Staffing Rates'!$H20</f>
        <v>0</v>
      </c>
      <c r="D32" s="2"/>
      <c r="E32" s="22">
        <f t="shared" si="8"/>
        <v>0</v>
      </c>
      <c r="F32" s="3"/>
      <c r="G32" s="22">
        <f t="shared" si="9"/>
        <v>0</v>
      </c>
      <c r="H32" s="3"/>
      <c r="I32" s="22">
        <f t="shared" si="10"/>
        <v>0</v>
      </c>
      <c r="J32" s="3"/>
      <c r="K32" s="22">
        <f t="shared" si="11"/>
        <v>0</v>
      </c>
      <c r="L32" s="3"/>
      <c r="M32" s="22">
        <f t="shared" si="12"/>
        <v>0</v>
      </c>
      <c r="N32" s="3"/>
      <c r="O32" s="22">
        <f t="shared" si="13"/>
        <v>0</v>
      </c>
      <c r="P32" s="57">
        <f t="shared" si="14"/>
        <v>0</v>
      </c>
      <c r="Q32" s="22">
        <f t="shared" si="15"/>
        <v>0</v>
      </c>
    </row>
    <row r="33" spans="1:17" x14ac:dyDescent="0.3">
      <c r="A33" s="54">
        <v>11</v>
      </c>
      <c r="B33" s="55" t="str">
        <f>'2. Staffing Rates'!C20</f>
        <v xml:space="preserve">&lt;respondent to fill in additional staffing positions&gt; </v>
      </c>
      <c r="C33" s="56">
        <f>'2. Staffing Rates'!$H21</f>
        <v>0</v>
      </c>
      <c r="D33" s="2"/>
      <c r="E33" s="22">
        <f t="shared" si="8"/>
        <v>0</v>
      </c>
      <c r="F33" s="3"/>
      <c r="G33" s="22">
        <f t="shared" si="9"/>
        <v>0</v>
      </c>
      <c r="H33" s="3"/>
      <c r="I33" s="22">
        <f t="shared" si="10"/>
        <v>0</v>
      </c>
      <c r="J33" s="3"/>
      <c r="K33" s="22">
        <f t="shared" si="11"/>
        <v>0</v>
      </c>
      <c r="L33" s="3"/>
      <c r="M33" s="22">
        <f t="shared" si="12"/>
        <v>0</v>
      </c>
      <c r="N33" s="3"/>
      <c r="O33" s="22">
        <f t="shared" si="13"/>
        <v>0</v>
      </c>
      <c r="P33" s="57">
        <f t="shared" si="14"/>
        <v>0</v>
      </c>
      <c r="Q33" s="22">
        <f t="shared" si="15"/>
        <v>0</v>
      </c>
    </row>
    <row r="34" spans="1:17" x14ac:dyDescent="0.3">
      <c r="A34" s="54">
        <v>12</v>
      </c>
      <c r="B34" s="55" t="str">
        <f>'2. Staffing Rates'!C21</f>
        <v xml:space="preserve">&lt;respondent to fill in additional staffing positions&gt; </v>
      </c>
      <c r="C34" s="56">
        <f>'2. Staffing Rates'!$H22</f>
        <v>0</v>
      </c>
      <c r="D34" s="2"/>
      <c r="E34" s="22">
        <f t="shared" si="8"/>
        <v>0</v>
      </c>
      <c r="F34" s="3"/>
      <c r="G34" s="22">
        <f t="shared" si="9"/>
        <v>0</v>
      </c>
      <c r="H34" s="3"/>
      <c r="I34" s="22">
        <f t="shared" si="10"/>
        <v>0</v>
      </c>
      <c r="J34" s="3"/>
      <c r="K34" s="22">
        <f t="shared" si="11"/>
        <v>0</v>
      </c>
      <c r="L34" s="3"/>
      <c r="M34" s="22">
        <f t="shared" si="12"/>
        <v>0</v>
      </c>
      <c r="N34" s="3"/>
      <c r="O34" s="22">
        <f t="shared" si="13"/>
        <v>0</v>
      </c>
      <c r="P34" s="57">
        <f t="shared" si="14"/>
        <v>0</v>
      </c>
      <c r="Q34" s="22">
        <f t="shared" si="15"/>
        <v>0</v>
      </c>
    </row>
    <row r="35" spans="1:17" x14ac:dyDescent="0.3">
      <c r="A35" s="54">
        <v>13</v>
      </c>
      <c r="B35" s="55" t="str">
        <f>'2. Staffing Rates'!C22</f>
        <v xml:space="preserve">&lt;respondent to fill in additional staffing positions&gt; </v>
      </c>
      <c r="C35" s="56">
        <f>'2. Staffing Rates'!$H23</f>
        <v>0</v>
      </c>
      <c r="D35" s="2"/>
      <c r="E35" s="22">
        <f t="shared" si="8"/>
        <v>0</v>
      </c>
      <c r="F35" s="3"/>
      <c r="G35" s="22">
        <f t="shared" si="9"/>
        <v>0</v>
      </c>
      <c r="H35" s="3"/>
      <c r="I35" s="22">
        <f t="shared" si="10"/>
        <v>0</v>
      </c>
      <c r="J35" s="3"/>
      <c r="K35" s="22">
        <f t="shared" si="11"/>
        <v>0</v>
      </c>
      <c r="L35" s="3"/>
      <c r="M35" s="22">
        <f t="shared" si="12"/>
        <v>0</v>
      </c>
      <c r="N35" s="3"/>
      <c r="O35" s="22">
        <f t="shared" si="13"/>
        <v>0</v>
      </c>
      <c r="P35" s="57">
        <f t="shared" si="14"/>
        <v>0</v>
      </c>
      <c r="Q35" s="22">
        <f t="shared" si="15"/>
        <v>0</v>
      </c>
    </row>
    <row r="36" spans="1:17" x14ac:dyDescent="0.3">
      <c r="A36" s="54">
        <v>14</v>
      </c>
      <c r="B36" s="55" t="str">
        <f>'2. Staffing Rates'!C23</f>
        <v xml:space="preserve">&lt;respondent to fill in additional staffing positions&gt; </v>
      </c>
      <c r="C36" s="56">
        <f>'2. Staffing Rates'!$H24</f>
        <v>0</v>
      </c>
      <c r="D36" s="2"/>
      <c r="E36" s="22">
        <f t="shared" si="8"/>
        <v>0</v>
      </c>
      <c r="F36" s="3"/>
      <c r="G36" s="22">
        <f t="shared" si="9"/>
        <v>0</v>
      </c>
      <c r="H36" s="3"/>
      <c r="I36" s="22">
        <f t="shared" si="10"/>
        <v>0</v>
      </c>
      <c r="J36" s="3"/>
      <c r="K36" s="22">
        <f t="shared" si="11"/>
        <v>0</v>
      </c>
      <c r="L36" s="3"/>
      <c r="M36" s="22">
        <f t="shared" si="12"/>
        <v>0</v>
      </c>
      <c r="N36" s="3"/>
      <c r="O36" s="22">
        <f t="shared" si="13"/>
        <v>0</v>
      </c>
      <c r="P36" s="57">
        <f t="shared" si="14"/>
        <v>0</v>
      </c>
      <c r="Q36" s="22">
        <f t="shared" si="15"/>
        <v>0</v>
      </c>
    </row>
    <row r="37" spans="1:17" x14ac:dyDescent="0.3">
      <c r="A37" s="54">
        <v>15</v>
      </c>
      <c r="B37" s="55" t="str">
        <f>'2. Staffing Rates'!C24</f>
        <v xml:space="preserve">&lt;respondent to fill in additional staffing positions&gt; </v>
      </c>
      <c r="C37" s="56">
        <f>'2. Staffing Rates'!$H25</f>
        <v>0</v>
      </c>
      <c r="D37" s="2"/>
      <c r="E37" s="22">
        <f t="shared" si="8"/>
        <v>0</v>
      </c>
      <c r="F37" s="3"/>
      <c r="G37" s="22">
        <f t="shared" si="9"/>
        <v>0</v>
      </c>
      <c r="H37" s="3"/>
      <c r="I37" s="22">
        <f t="shared" si="10"/>
        <v>0</v>
      </c>
      <c r="J37" s="3"/>
      <c r="K37" s="22">
        <f t="shared" si="11"/>
        <v>0</v>
      </c>
      <c r="L37" s="3"/>
      <c r="M37" s="22">
        <f t="shared" si="12"/>
        <v>0</v>
      </c>
      <c r="N37" s="3"/>
      <c r="O37" s="22">
        <f t="shared" si="13"/>
        <v>0</v>
      </c>
      <c r="P37" s="57">
        <f t="shared" si="14"/>
        <v>0</v>
      </c>
      <c r="Q37" s="22">
        <f t="shared" si="15"/>
        <v>0</v>
      </c>
    </row>
    <row r="38" spans="1:17" x14ac:dyDescent="0.3">
      <c r="A38" s="54">
        <v>16</v>
      </c>
      <c r="B38" s="55" t="str">
        <f>'2. Staffing Rates'!C25</f>
        <v xml:space="preserve">&lt;respondent to fill in additional staffing positions&gt; </v>
      </c>
      <c r="C38" s="56" t="e">
        <f>'2. Staffing Rates'!#REF!</f>
        <v>#REF!</v>
      </c>
      <c r="D38" s="2"/>
      <c r="E38" s="22" t="e">
        <f t="shared" si="8"/>
        <v>#REF!</v>
      </c>
      <c r="F38" s="3"/>
      <c r="G38" s="22" t="e">
        <f t="shared" si="9"/>
        <v>#REF!</v>
      </c>
      <c r="H38" s="3"/>
      <c r="I38" s="22" t="e">
        <f t="shared" si="10"/>
        <v>#REF!</v>
      </c>
      <c r="J38" s="3"/>
      <c r="K38" s="22" t="e">
        <f t="shared" si="11"/>
        <v>#REF!</v>
      </c>
      <c r="L38" s="3"/>
      <c r="M38" s="22" t="e">
        <f t="shared" si="12"/>
        <v>#REF!</v>
      </c>
      <c r="N38" s="3"/>
      <c r="O38" s="22" t="e">
        <f t="shared" si="13"/>
        <v>#REF!</v>
      </c>
      <c r="P38" s="57">
        <f t="shared" si="14"/>
        <v>0</v>
      </c>
      <c r="Q38" s="22" t="e">
        <f t="shared" si="15"/>
        <v>#REF!</v>
      </c>
    </row>
    <row r="39" spans="1:17" x14ac:dyDescent="0.3">
      <c r="A39" s="54">
        <v>17</v>
      </c>
      <c r="B39" s="55" t="e">
        <f>'2. Staffing Rates'!#REF!</f>
        <v>#REF!</v>
      </c>
      <c r="C39" s="56" t="e">
        <f>'2. Staffing Rates'!#REF!</f>
        <v>#REF!</v>
      </c>
      <c r="D39" s="2"/>
      <c r="E39" s="22" t="e">
        <f t="shared" si="8"/>
        <v>#REF!</v>
      </c>
      <c r="F39" s="3"/>
      <c r="G39" s="22" t="e">
        <f t="shared" si="9"/>
        <v>#REF!</v>
      </c>
      <c r="H39" s="3"/>
      <c r="I39" s="22" t="e">
        <f t="shared" si="10"/>
        <v>#REF!</v>
      </c>
      <c r="J39" s="3"/>
      <c r="K39" s="22" t="e">
        <f t="shared" si="11"/>
        <v>#REF!</v>
      </c>
      <c r="L39" s="3"/>
      <c r="M39" s="22" t="e">
        <f t="shared" si="12"/>
        <v>#REF!</v>
      </c>
      <c r="N39" s="3"/>
      <c r="O39" s="22" t="e">
        <f t="shared" si="13"/>
        <v>#REF!</v>
      </c>
      <c r="P39" s="57">
        <f t="shared" si="14"/>
        <v>0</v>
      </c>
      <c r="Q39" s="22" t="e">
        <f t="shared" si="15"/>
        <v>#REF!</v>
      </c>
    </row>
    <row r="40" spans="1:17" x14ac:dyDescent="0.3">
      <c r="A40" s="54">
        <v>18</v>
      </c>
      <c r="B40" s="55" t="e">
        <f>'2. Staffing Rates'!#REF!</f>
        <v>#REF!</v>
      </c>
      <c r="C40" s="56" t="e">
        <f>'2. Staffing Rates'!#REF!</f>
        <v>#REF!</v>
      </c>
      <c r="D40" s="2"/>
      <c r="E40" s="22" t="e">
        <f t="shared" si="8"/>
        <v>#REF!</v>
      </c>
      <c r="F40" s="3"/>
      <c r="G40" s="22" t="e">
        <f t="shared" si="9"/>
        <v>#REF!</v>
      </c>
      <c r="H40" s="3"/>
      <c r="I40" s="22" t="e">
        <f t="shared" si="10"/>
        <v>#REF!</v>
      </c>
      <c r="J40" s="3"/>
      <c r="K40" s="22" t="e">
        <f t="shared" si="11"/>
        <v>#REF!</v>
      </c>
      <c r="L40" s="3"/>
      <c r="M40" s="22" t="e">
        <f t="shared" si="12"/>
        <v>#REF!</v>
      </c>
      <c r="N40" s="3"/>
      <c r="O40" s="22" t="e">
        <f t="shared" si="13"/>
        <v>#REF!</v>
      </c>
      <c r="P40" s="57">
        <f t="shared" si="14"/>
        <v>0</v>
      </c>
      <c r="Q40" s="22" t="e">
        <f t="shared" si="15"/>
        <v>#REF!</v>
      </c>
    </row>
    <row r="41" spans="1:17" x14ac:dyDescent="0.3">
      <c r="A41" s="54">
        <v>19</v>
      </c>
      <c r="B41" s="55" t="e">
        <f>'2. Staffing Rates'!#REF!</f>
        <v>#REF!</v>
      </c>
      <c r="C41" s="56" t="e">
        <f>'2. Staffing Rates'!#REF!</f>
        <v>#REF!</v>
      </c>
      <c r="D41" s="2"/>
      <c r="E41" s="22" t="e">
        <f t="shared" si="8"/>
        <v>#REF!</v>
      </c>
      <c r="F41" s="3"/>
      <c r="G41" s="22" t="e">
        <f t="shared" si="9"/>
        <v>#REF!</v>
      </c>
      <c r="H41" s="3"/>
      <c r="I41" s="22" t="e">
        <f t="shared" si="10"/>
        <v>#REF!</v>
      </c>
      <c r="J41" s="3"/>
      <c r="K41" s="22" t="e">
        <f t="shared" si="11"/>
        <v>#REF!</v>
      </c>
      <c r="L41" s="3"/>
      <c r="M41" s="22" t="e">
        <f t="shared" si="12"/>
        <v>#REF!</v>
      </c>
      <c r="N41" s="3"/>
      <c r="O41" s="22" t="e">
        <f t="shared" si="13"/>
        <v>#REF!</v>
      </c>
      <c r="P41" s="57">
        <f t="shared" si="14"/>
        <v>0</v>
      </c>
      <c r="Q41" s="22" t="e">
        <f t="shared" si="15"/>
        <v>#REF!</v>
      </c>
    </row>
    <row r="42" spans="1:17" x14ac:dyDescent="0.3">
      <c r="A42" s="54">
        <v>20</v>
      </c>
      <c r="B42" s="55" t="e">
        <f>'2. Staffing Rates'!#REF!</f>
        <v>#REF!</v>
      </c>
      <c r="C42" s="56" t="e">
        <f>'2. Staffing Rates'!#REF!</f>
        <v>#REF!</v>
      </c>
      <c r="D42" s="2"/>
      <c r="E42" s="22" t="e">
        <f t="shared" si="8"/>
        <v>#REF!</v>
      </c>
      <c r="F42" s="3"/>
      <c r="G42" s="22" t="e">
        <f t="shared" si="9"/>
        <v>#REF!</v>
      </c>
      <c r="H42" s="3"/>
      <c r="I42" s="22" t="e">
        <f t="shared" si="10"/>
        <v>#REF!</v>
      </c>
      <c r="J42" s="3"/>
      <c r="K42" s="22" t="e">
        <f t="shared" si="11"/>
        <v>#REF!</v>
      </c>
      <c r="L42" s="3"/>
      <c r="M42" s="22" t="e">
        <f t="shared" si="12"/>
        <v>#REF!</v>
      </c>
      <c r="N42" s="3"/>
      <c r="O42" s="22" t="e">
        <f t="shared" si="13"/>
        <v>#REF!</v>
      </c>
      <c r="P42" s="57">
        <f t="shared" si="14"/>
        <v>0</v>
      </c>
      <c r="Q42" s="22" t="e">
        <f t="shared" si="15"/>
        <v>#REF!</v>
      </c>
    </row>
    <row r="43" spans="1:17" x14ac:dyDescent="0.3">
      <c r="A43" s="54">
        <v>21</v>
      </c>
      <c r="B43" s="55" t="e">
        <f>'2. Staffing Rates'!#REF!</f>
        <v>#REF!</v>
      </c>
      <c r="C43" s="56" t="e">
        <f>'2. Staffing Rates'!#REF!</f>
        <v>#REF!</v>
      </c>
      <c r="D43" s="2"/>
      <c r="E43" s="22" t="e">
        <f t="shared" si="8"/>
        <v>#REF!</v>
      </c>
      <c r="F43" s="3"/>
      <c r="G43" s="22" t="e">
        <f t="shared" si="9"/>
        <v>#REF!</v>
      </c>
      <c r="H43" s="3"/>
      <c r="I43" s="22" t="e">
        <f t="shared" si="10"/>
        <v>#REF!</v>
      </c>
      <c r="J43" s="3"/>
      <c r="K43" s="22" t="e">
        <f t="shared" si="11"/>
        <v>#REF!</v>
      </c>
      <c r="L43" s="3"/>
      <c r="M43" s="22" t="e">
        <f t="shared" si="12"/>
        <v>#REF!</v>
      </c>
      <c r="N43" s="3"/>
      <c r="O43" s="22" t="e">
        <f t="shared" si="13"/>
        <v>#REF!</v>
      </c>
      <c r="P43" s="57">
        <f t="shared" si="14"/>
        <v>0</v>
      </c>
      <c r="Q43" s="22" t="e">
        <f t="shared" si="15"/>
        <v>#REF!</v>
      </c>
    </row>
    <row r="44" spans="1:17" x14ac:dyDescent="0.3">
      <c r="A44" s="54">
        <v>22</v>
      </c>
      <c r="B44" s="55" t="e">
        <f>'2. Staffing Rates'!#REF!</f>
        <v>#REF!</v>
      </c>
      <c r="C44" s="56" t="e">
        <f>'2. Staffing Rates'!#REF!</f>
        <v>#REF!</v>
      </c>
      <c r="D44" s="2"/>
      <c r="E44" s="22" t="e">
        <f t="shared" si="8"/>
        <v>#REF!</v>
      </c>
      <c r="F44" s="3"/>
      <c r="G44" s="22" t="e">
        <f t="shared" si="9"/>
        <v>#REF!</v>
      </c>
      <c r="H44" s="3"/>
      <c r="I44" s="22" t="e">
        <f t="shared" si="10"/>
        <v>#REF!</v>
      </c>
      <c r="J44" s="3"/>
      <c r="K44" s="22" t="e">
        <f t="shared" si="11"/>
        <v>#REF!</v>
      </c>
      <c r="L44" s="3"/>
      <c r="M44" s="22" t="e">
        <f t="shared" si="12"/>
        <v>#REF!</v>
      </c>
      <c r="N44" s="3"/>
      <c r="O44" s="22" t="e">
        <f t="shared" si="13"/>
        <v>#REF!</v>
      </c>
      <c r="P44" s="57">
        <f t="shared" si="14"/>
        <v>0</v>
      </c>
      <c r="Q44" s="22" t="e">
        <f t="shared" si="15"/>
        <v>#REF!</v>
      </c>
    </row>
    <row r="45" spans="1:17" x14ac:dyDescent="0.3">
      <c r="A45" s="54">
        <v>23</v>
      </c>
      <c r="B45" s="55" t="e">
        <f>'2. Staffing Rates'!#REF!</f>
        <v>#REF!</v>
      </c>
      <c r="C45" s="56" t="e">
        <f>'2. Staffing Rates'!#REF!</f>
        <v>#REF!</v>
      </c>
      <c r="D45" s="2"/>
      <c r="E45" s="22" t="e">
        <f t="shared" si="8"/>
        <v>#REF!</v>
      </c>
      <c r="F45" s="3"/>
      <c r="G45" s="22" t="e">
        <f t="shared" si="9"/>
        <v>#REF!</v>
      </c>
      <c r="H45" s="3"/>
      <c r="I45" s="22" t="e">
        <f t="shared" si="10"/>
        <v>#REF!</v>
      </c>
      <c r="J45" s="3"/>
      <c r="K45" s="22" t="e">
        <f t="shared" si="11"/>
        <v>#REF!</v>
      </c>
      <c r="L45" s="3"/>
      <c r="M45" s="22" t="e">
        <f t="shared" si="12"/>
        <v>#REF!</v>
      </c>
      <c r="N45" s="3"/>
      <c r="O45" s="22" t="e">
        <f t="shared" si="13"/>
        <v>#REF!</v>
      </c>
      <c r="P45" s="57">
        <f t="shared" si="14"/>
        <v>0</v>
      </c>
      <c r="Q45" s="22" t="e">
        <f t="shared" si="15"/>
        <v>#REF!</v>
      </c>
    </row>
    <row r="46" spans="1:17" x14ac:dyDescent="0.3">
      <c r="A46" s="54">
        <v>24</v>
      </c>
      <c r="B46" s="55" t="e">
        <f>'2. Staffing Rates'!#REF!</f>
        <v>#REF!</v>
      </c>
      <c r="C46" s="56" t="e">
        <f>'2. Staffing Rates'!#REF!</f>
        <v>#REF!</v>
      </c>
      <c r="D46" s="2"/>
      <c r="E46" s="22" t="e">
        <f t="shared" si="8"/>
        <v>#REF!</v>
      </c>
      <c r="F46" s="3"/>
      <c r="G46" s="22" t="e">
        <f t="shared" si="9"/>
        <v>#REF!</v>
      </c>
      <c r="H46" s="3"/>
      <c r="I46" s="22" t="e">
        <f t="shared" si="10"/>
        <v>#REF!</v>
      </c>
      <c r="J46" s="3"/>
      <c r="K46" s="22" t="e">
        <f t="shared" si="11"/>
        <v>#REF!</v>
      </c>
      <c r="L46" s="3"/>
      <c r="M46" s="22" t="e">
        <f t="shared" si="12"/>
        <v>#REF!</v>
      </c>
      <c r="N46" s="3"/>
      <c r="O46" s="22" t="e">
        <f t="shared" si="13"/>
        <v>#REF!</v>
      </c>
      <c r="P46" s="57">
        <f t="shared" si="14"/>
        <v>0</v>
      </c>
      <c r="Q46" s="22" t="e">
        <f t="shared" si="15"/>
        <v>#REF!</v>
      </c>
    </row>
    <row r="47" spans="1:17" x14ac:dyDescent="0.3">
      <c r="A47" s="54">
        <v>25</v>
      </c>
      <c r="B47" s="55" t="e">
        <f>'2. Staffing Rates'!#REF!</f>
        <v>#REF!</v>
      </c>
      <c r="C47" s="56" t="e">
        <f>'2. Staffing Rates'!#REF!</f>
        <v>#REF!</v>
      </c>
      <c r="D47" s="2"/>
      <c r="E47" s="22" t="e">
        <f t="shared" si="8"/>
        <v>#REF!</v>
      </c>
      <c r="F47" s="3"/>
      <c r="G47" s="22" t="e">
        <f t="shared" si="9"/>
        <v>#REF!</v>
      </c>
      <c r="H47" s="3"/>
      <c r="I47" s="22" t="e">
        <f t="shared" si="10"/>
        <v>#REF!</v>
      </c>
      <c r="J47" s="3"/>
      <c r="K47" s="22" t="e">
        <f t="shared" si="11"/>
        <v>#REF!</v>
      </c>
      <c r="L47" s="3"/>
      <c r="M47" s="22" t="e">
        <f t="shared" si="12"/>
        <v>#REF!</v>
      </c>
      <c r="N47" s="3"/>
      <c r="O47" s="22" t="e">
        <f t="shared" si="13"/>
        <v>#REF!</v>
      </c>
      <c r="P47" s="57">
        <f t="shared" si="14"/>
        <v>0</v>
      </c>
      <c r="Q47" s="22" t="e">
        <f t="shared" si="15"/>
        <v>#REF!</v>
      </c>
    </row>
    <row r="48" spans="1:17" ht="15.75" customHeight="1" x14ac:dyDescent="0.3">
      <c r="A48" s="54">
        <v>26</v>
      </c>
      <c r="B48" s="55" t="e">
        <f>'2. Staffing Rates'!#REF!</f>
        <v>#REF!</v>
      </c>
      <c r="C48" s="56" t="e">
        <f>'2. Staffing Rates'!#REF!</f>
        <v>#REF!</v>
      </c>
      <c r="D48" s="2"/>
      <c r="E48" s="22" t="e">
        <f t="shared" si="8"/>
        <v>#REF!</v>
      </c>
      <c r="F48" s="3"/>
      <c r="G48" s="22" t="e">
        <f t="shared" si="9"/>
        <v>#REF!</v>
      </c>
      <c r="H48" s="3"/>
      <c r="I48" s="22" t="e">
        <f t="shared" si="10"/>
        <v>#REF!</v>
      </c>
      <c r="J48" s="3"/>
      <c r="K48" s="22" t="e">
        <f t="shared" si="11"/>
        <v>#REF!</v>
      </c>
      <c r="L48" s="3"/>
      <c r="M48" s="22" t="e">
        <f t="shared" si="12"/>
        <v>#REF!</v>
      </c>
      <c r="N48" s="3"/>
      <c r="O48" s="22" t="e">
        <f t="shared" si="13"/>
        <v>#REF!</v>
      </c>
      <c r="P48" s="57">
        <f t="shared" si="14"/>
        <v>0</v>
      </c>
      <c r="Q48" s="22" t="e">
        <f t="shared" si="15"/>
        <v>#REF!</v>
      </c>
    </row>
    <row r="49" spans="1:17" ht="15.75" customHeight="1" x14ac:dyDescent="0.3">
      <c r="A49" s="54">
        <v>27</v>
      </c>
      <c r="B49" s="55" t="e">
        <f>'2. Staffing Rates'!#REF!</f>
        <v>#REF!</v>
      </c>
      <c r="C49" s="56" t="e">
        <f>'2. Staffing Rates'!#REF!</f>
        <v>#REF!</v>
      </c>
      <c r="D49" s="2"/>
      <c r="E49" s="22" t="e">
        <f t="shared" si="8"/>
        <v>#REF!</v>
      </c>
      <c r="F49" s="3"/>
      <c r="G49" s="22" t="e">
        <f t="shared" si="9"/>
        <v>#REF!</v>
      </c>
      <c r="H49" s="3"/>
      <c r="I49" s="22" t="e">
        <f t="shared" si="10"/>
        <v>#REF!</v>
      </c>
      <c r="J49" s="3"/>
      <c r="K49" s="22" t="e">
        <f t="shared" si="11"/>
        <v>#REF!</v>
      </c>
      <c r="L49" s="3"/>
      <c r="M49" s="22" t="e">
        <f t="shared" si="12"/>
        <v>#REF!</v>
      </c>
      <c r="N49" s="3"/>
      <c r="O49" s="22" t="e">
        <f t="shared" si="13"/>
        <v>#REF!</v>
      </c>
      <c r="P49" s="57">
        <f t="shared" si="14"/>
        <v>0</v>
      </c>
      <c r="Q49" s="22" t="e">
        <f t="shared" si="15"/>
        <v>#REF!</v>
      </c>
    </row>
    <row r="50" spans="1:17" ht="15.75" customHeight="1" x14ac:dyDescent="0.3">
      <c r="A50" s="54">
        <v>28</v>
      </c>
      <c r="B50" s="55" t="e">
        <f>'2. Staffing Rates'!#REF!</f>
        <v>#REF!</v>
      </c>
      <c r="C50" s="56" t="e">
        <f>'2. Staffing Rates'!#REF!</f>
        <v>#REF!</v>
      </c>
      <c r="D50" s="2"/>
      <c r="E50" s="22" t="e">
        <f t="shared" si="8"/>
        <v>#REF!</v>
      </c>
      <c r="F50" s="3"/>
      <c r="G50" s="22" t="e">
        <f t="shared" si="9"/>
        <v>#REF!</v>
      </c>
      <c r="H50" s="3"/>
      <c r="I50" s="22" t="e">
        <f t="shared" si="10"/>
        <v>#REF!</v>
      </c>
      <c r="J50" s="3"/>
      <c r="K50" s="22" t="e">
        <f t="shared" si="11"/>
        <v>#REF!</v>
      </c>
      <c r="L50" s="3"/>
      <c r="M50" s="22" t="e">
        <f t="shared" si="12"/>
        <v>#REF!</v>
      </c>
      <c r="N50" s="3"/>
      <c r="O50" s="22" t="e">
        <f t="shared" si="13"/>
        <v>#REF!</v>
      </c>
      <c r="P50" s="57">
        <f t="shared" si="14"/>
        <v>0</v>
      </c>
      <c r="Q50" s="22" t="e">
        <f t="shared" si="15"/>
        <v>#REF!</v>
      </c>
    </row>
    <row r="51" spans="1:17" ht="15.75" customHeight="1" x14ac:dyDescent="0.3">
      <c r="A51" s="54">
        <v>29</v>
      </c>
      <c r="B51" s="55" t="e">
        <f>'2. Staffing Rates'!#REF!</f>
        <v>#REF!</v>
      </c>
      <c r="C51" s="56" t="e">
        <f>'2. Staffing Rates'!#REF!</f>
        <v>#REF!</v>
      </c>
      <c r="D51" s="2"/>
      <c r="E51" s="22" t="e">
        <f t="shared" si="8"/>
        <v>#REF!</v>
      </c>
      <c r="F51" s="3"/>
      <c r="G51" s="22" t="e">
        <f t="shared" si="9"/>
        <v>#REF!</v>
      </c>
      <c r="H51" s="3"/>
      <c r="I51" s="22" t="e">
        <f t="shared" si="10"/>
        <v>#REF!</v>
      </c>
      <c r="J51" s="3"/>
      <c r="K51" s="22" t="e">
        <f t="shared" si="11"/>
        <v>#REF!</v>
      </c>
      <c r="L51" s="3"/>
      <c r="M51" s="22" t="e">
        <f t="shared" si="12"/>
        <v>#REF!</v>
      </c>
      <c r="N51" s="3"/>
      <c r="O51" s="22" t="e">
        <f t="shared" si="13"/>
        <v>#REF!</v>
      </c>
      <c r="P51" s="57">
        <f t="shared" si="14"/>
        <v>0</v>
      </c>
      <c r="Q51" s="22" t="e">
        <f t="shared" si="15"/>
        <v>#REF!</v>
      </c>
    </row>
    <row r="52" spans="1:17" ht="15.75" customHeight="1" x14ac:dyDescent="0.3">
      <c r="A52" s="54">
        <v>30</v>
      </c>
      <c r="B52" s="55" t="e">
        <f>'2. Staffing Rates'!#REF!</f>
        <v>#REF!</v>
      </c>
      <c r="C52" s="56" t="e">
        <f>'2. Staffing Rates'!#REF!</f>
        <v>#REF!</v>
      </c>
      <c r="D52" s="2"/>
      <c r="E52" s="22" t="e">
        <f t="shared" si="8"/>
        <v>#REF!</v>
      </c>
      <c r="F52" s="3"/>
      <c r="G52" s="22" t="e">
        <f t="shared" si="9"/>
        <v>#REF!</v>
      </c>
      <c r="H52" s="3"/>
      <c r="I52" s="22" t="e">
        <f t="shared" si="10"/>
        <v>#REF!</v>
      </c>
      <c r="J52" s="3"/>
      <c r="K52" s="22" t="e">
        <f t="shared" si="11"/>
        <v>#REF!</v>
      </c>
      <c r="L52" s="3"/>
      <c r="M52" s="22" t="e">
        <f t="shared" si="12"/>
        <v>#REF!</v>
      </c>
      <c r="N52" s="3"/>
      <c r="O52" s="22" t="e">
        <f t="shared" si="13"/>
        <v>#REF!</v>
      </c>
      <c r="P52" s="57">
        <f t="shared" si="14"/>
        <v>0</v>
      </c>
      <c r="Q52" s="22" t="e">
        <f t="shared" si="15"/>
        <v>#REF!</v>
      </c>
    </row>
    <row r="53" spans="1:17" ht="15.75" customHeight="1" x14ac:dyDescent="0.3">
      <c r="A53" s="54">
        <v>31</v>
      </c>
      <c r="B53" s="55" t="e">
        <f>'2. Staffing Rates'!#REF!</f>
        <v>#REF!</v>
      </c>
      <c r="C53" s="56" t="e">
        <f>'2. Staffing Rates'!#REF!</f>
        <v>#REF!</v>
      </c>
      <c r="D53" s="2"/>
      <c r="E53" s="22" t="e">
        <f t="shared" si="8"/>
        <v>#REF!</v>
      </c>
      <c r="F53" s="3"/>
      <c r="G53" s="22" t="e">
        <f t="shared" si="9"/>
        <v>#REF!</v>
      </c>
      <c r="H53" s="3"/>
      <c r="I53" s="22" t="e">
        <f t="shared" si="10"/>
        <v>#REF!</v>
      </c>
      <c r="J53" s="3"/>
      <c r="K53" s="22" t="e">
        <f t="shared" si="11"/>
        <v>#REF!</v>
      </c>
      <c r="L53" s="3"/>
      <c r="M53" s="22" t="e">
        <f t="shared" si="12"/>
        <v>#REF!</v>
      </c>
      <c r="N53" s="3"/>
      <c r="O53" s="22" t="e">
        <f t="shared" si="13"/>
        <v>#REF!</v>
      </c>
      <c r="P53" s="57">
        <f t="shared" si="14"/>
        <v>0</v>
      </c>
      <c r="Q53" s="22" t="e">
        <f t="shared" si="15"/>
        <v>#REF!</v>
      </c>
    </row>
    <row r="54" spans="1:17" ht="15.75" customHeight="1" x14ac:dyDescent="0.3">
      <c r="A54" s="54">
        <v>32</v>
      </c>
      <c r="B54" s="55" t="e">
        <f>'2. Staffing Rates'!#REF!</f>
        <v>#REF!</v>
      </c>
      <c r="C54" s="56" t="e">
        <f>'2. Staffing Rates'!#REF!</f>
        <v>#REF!</v>
      </c>
      <c r="D54" s="2"/>
      <c r="E54" s="22" t="e">
        <f t="shared" si="8"/>
        <v>#REF!</v>
      </c>
      <c r="F54" s="3"/>
      <c r="G54" s="22" t="e">
        <f t="shared" si="9"/>
        <v>#REF!</v>
      </c>
      <c r="H54" s="3"/>
      <c r="I54" s="22" t="e">
        <f t="shared" si="10"/>
        <v>#REF!</v>
      </c>
      <c r="J54" s="3"/>
      <c r="K54" s="22" t="e">
        <f t="shared" si="11"/>
        <v>#REF!</v>
      </c>
      <c r="L54" s="3"/>
      <c r="M54" s="22" t="e">
        <f t="shared" si="12"/>
        <v>#REF!</v>
      </c>
      <c r="N54" s="3"/>
      <c r="O54" s="22" t="e">
        <f t="shared" si="13"/>
        <v>#REF!</v>
      </c>
      <c r="P54" s="57">
        <f t="shared" si="14"/>
        <v>0</v>
      </c>
      <c r="Q54" s="22" t="e">
        <f t="shared" si="15"/>
        <v>#REF!</v>
      </c>
    </row>
    <row r="55" spans="1:17" ht="15.75" customHeight="1" x14ac:dyDescent="0.3">
      <c r="A55" s="54">
        <v>33</v>
      </c>
      <c r="B55" s="55" t="e">
        <f>'2. Staffing Rates'!#REF!</f>
        <v>#REF!</v>
      </c>
      <c r="C55" s="56" t="e">
        <f>'2. Staffing Rates'!#REF!</f>
        <v>#REF!</v>
      </c>
      <c r="D55" s="2"/>
      <c r="E55" s="22" t="e">
        <f t="shared" si="8"/>
        <v>#REF!</v>
      </c>
      <c r="F55" s="3"/>
      <c r="G55" s="22" t="e">
        <f t="shared" si="9"/>
        <v>#REF!</v>
      </c>
      <c r="H55" s="3"/>
      <c r="I55" s="22" t="e">
        <f t="shared" si="10"/>
        <v>#REF!</v>
      </c>
      <c r="J55" s="3"/>
      <c r="K55" s="22" t="e">
        <f t="shared" si="11"/>
        <v>#REF!</v>
      </c>
      <c r="L55" s="3"/>
      <c r="M55" s="22" t="e">
        <f t="shared" si="12"/>
        <v>#REF!</v>
      </c>
      <c r="N55" s="3"/>
      <c r="O55" s="22" t="e">
        <f t="shared" si="13"/>
        <v>#REF!</v>
      </c>
      <c r="P55" s="57">
        <f t="shared" si="14"/>
        <v>0</v>
      </c>
      <c r="Q55" s="22" t="e">
        <f t="shared" si="15"/>
        <v>#REF!</v>
      </c>
    </row>
    <row r="56" spans="1:17" ht="15.75" customHeight="1" x14ac:dyDescent="0.3">
      <c r="A56" s="54">
        <v>34</v>
      </c>
      <c r="B56" s="55" t="e">
        <f>'2. Staffing Rates'!#REF!</f>
        <v>#REF!</v>
      </c>
      <c r="C56" s="56" t="e">
        <f>'2. Staffing Rates'!#REF!</f>
        <v>#REF!</v>
      </c>
      <c r="D56" s="2"/>
      <c r="E56" s="22" t="e">
        <f t="shared" si="8"/>
        <v>#REF!</v>
      </c>
      <c r="F56" s="3"/>
      <c r="G56" s="22" t="e">
        <f t="shared" si="9"/>
        <v>#REF!</v>
      </c>
      <c r="H56" s="3"/>
      <c r="I56" s="22" t="e">
        <f t="shared" si="10"/>
        <v>#REF!</v>
      </c>
      <c r="J56" s="3"/>
      <c r="K56" s="22" t="e">
        <f t="shared" si="11"/>
        <v>#REF!</v>
      </c>
      <c r="L56" s="3"/>
      <c r="M56" s="22" t="e">
        <f t="shared" si="12"/>
        <v>#REF!</v>
      </c>
      <c r="N56" s="3"/>
      <c r="O56" s="22" t="e">
        <f t="shared" si="13"/>
        <v>#REF!</v>
      </c>
      <c r="P56" s="57">
        <f t="shared" si="14"/>
        <v>0</v>
      </c>
      <c r="Q56" s="22" t="e">
        <f t="shared" si="15"/>
        <v>#REF!</v>
      </c>
    </row>
    <row r="57" spans="1:17" ht="15.75" customHeight="1" x14ac:dyDescent="0.3">
      <c r="A57" s="54">
        <v>35</v>
      </c>
      <c r="B57" s="55" t="e">
        <f>'2. Staffing Rates'!#REF!</f>
        <v>#REF!</v>
      </c>
      <c r="C57" s="56" t="e">
        <f>'2. Staffing Rates'!#REF!</f>
        <v>#REF!</v>
      </c>
      <c r="D57" s="2"/>
      <c r="E57" s="22" t="e">
        <f t="shared" si="8"/>
        <v>#REF!</v>
      </c>
      <c r="F57" s="3"/>
      <c r="G57" s="22" t="e">
        <f t="shared" si="9"/>
        <v>#REF!</v>
      </c>
      <c r="H57" s="3"/>
      <c r="I57" s="22" t="e">
        <f t="shared" si="10"/>
        <v>#REF!</v>
      </c>
      <c r="J57" s="3"/>
      <c r="K57" s="22" t="e">
        <f t="shared" si="11"/>
        <v>#REF!</v>
      </c>
      <c r="L57" s="3"/>
      <c r="M57" s="22" t="e">
        <f t="shared" si="12"/>
        <v>#REF!</v>
      </c>
      <c r="N57" s="3"/>
      <c r="O57" s="22" t="e">
        <f t="shared" si="13"/>
        <v>#REF!</v>
      </c>
      <c r="P57" s="57">
        <f t="shared" si="14"/>
        <v>0</v>
      </c>
      <c r="Q57" s="22" t="e">
        <f t="shared" si="15"/>
        <v>#REF!</v>
      </c>
    </row>
    <row r="58" spans="1:17" ht="15.75" customHeight="1" x14ac:dyDescent="0.3">
      <c r="A58" s="54">
        <v>36</v>
      </c>
      <c r="B58" s="55" t="e">
        <f>'2. Staffing Rates'!#REF!</f>
        <v>#REF!</v>
      </c>
      <c r="C58" s="56" t="e">
        <f>'2. Staffing Rates'!#REF!</f>
        <v>#REF!</v>
      </c>
      <c r="D58" s="2"/>
      <c r="E58" s="22" t="e">
        <f t="shared" si="8"/>
        <v>#REF!</v>
      </c>
      <c r="F58" s="3"/>
      <c r="G58" s="22" t="e">
        <f t="shared" si="9"/>
        <v>#REF!</v>
      </c>
      <c r="H58" s="3"/>
      <c r="I58" s="22" t="e">
        <f t="shared" si="10"/>
        <v>#REF!</v>
      </c>
      <c r="J58" s="3"/>
      <c r="K58" s="22" t="e">
        <f t="shared" si="11"/>
        <v>#REF!</v>
      </c>
      <c r="L58" s="3"/>
      <c r="M58" s="22" t="e">
        <f t="shared" si="12"/>
        <v>#REF!</v>
      </c>
      <c r="N58" s="3"/>
      <c r="O58" s="22" t="e">
        <f t="shared" si="13"/>
        <v>#REF!</v>
      </c>
      <c r="P58" s="57">
        <f t="shared" si="14"/>
        <v>0</v>
      </c>
      <c r="Q58" s="22" t="e">
        <f t="shared" si="15"/>
        <v>#REF!</v>
      </c>
    </row>
    <row r="59" spans="1:17" ht="15.75" customHeight="1" x14ac:dyDescent="0.3">
      <c r="A59" s="54">
        <v>37</v>
      </c>
      <c r="B59" s="55" t="e">
        <f>'2. Staffing Rates'!#REF!</f>
        <v>#REF!</v>
      </c>
      <c r="C59" s="56" t="e">
        <f>'2. Staffing Rates'!#REF!</f>
        <v>#REF!</v>
      </c>
      <c r="D59" s="2"/>
      <c r="E59" s="22" t="e">
        <f t="shared" si="8"/>
        <v>#REF!</v>
      </c>
      <c r="F59" s="3"/>
      <c r="G59" s="22" t="e">
        <f t="shared" si="9"/>
        <v>#REF!</v>
      </c>
      <c r="H59" s="3"/>
      <c r="I59" s="22" t="e">
        <f t="shared" si="10"/>
        <v>#REF!</v>
      </c>
      <c r="J59" s="3"/>
      <c r="K59" s="22" t="e">
        <f t="shared" si="11"/>
        <v>#REF!</v>
      </c>
      <c r="L59" s="3"/>
      <c r="M59" s="22" t="e">
        <f t="shared" si="12"/>
        <v>#REF!</v>
      </c>
      <c r="N59" s="3"/>
      <c r="O59" s="22" t="e">
        <f t="shared" si="13"/>
        <v>#REF!</v>
      </c>
      <c r="P59" s="57">
        <f t="shared" si="14"/>
        <v>0</v>
      </c>
      <c r="Q59" s="22" t="e">
        <f t="shared" si="15"/>
        <v>#REF!</v>
      </c>
    </row>
    <row r="60" spans="1:17" ht="15.75" customHeight="1" x14ac:dyDescent="0.3">
      <c r="A60" s="54">
        <v>38</v>
      </c>
      <c r="B60" s="55" t="e">
        <f>'2. Staffing Rates'!#REF!</f>
        <v>#REF!</v>
      </c>
      <c r="C60" s="56" t="e">
        <f>'2. Staffing Rates'!#REF!</f>
        <v>#REF!</v>
      </c>
      <c r="D60" s="2"/>
      <c r="E60" s="22" t="e">
        <f t="shared" si="8"/>
        <v>#REF!</v>
      </c>
      <c r="F60" s="3"/>
      <c r="G60" s="22" t="e">
        <f t="shared" si="9"/>
        <v>#REF!</v>
      </c>
      <c r="H60" s="3"/>
      <c r="I60" s="22" t="e">
        <f t="shared" si="10"/>
        <v>#REF!</v>
      </c>
      <c r="J60" s="3"/>
      <c r="K60" s="22" t="e">
        <f t="shared" si="11"/>
        <v>#REF!</v>
      </c>
      <c r="L60" s="3"/>
      <c r="M60" s="22" t="e">
        <f t="shared" si="12"/>
        <v>#REF!</v>
      </c>
      <c r="N60" s="3"/>
      <c r="O60" s="22" t="e">
        <f t="shared" si="13"/>
        <v>#REF!</v>
      </c>
      <c r="P60" s="57">
        <f t="shared" si="14"/>
        <v>0</v>
      </c>
      <c r="Q60" s="22" t="e">
        <f t="shared" si="15"/>
        <v>#REF!</v>
      </c>
    </row>
    <row r="61" spans="1:17" ht="15.75" customHeight="1" x14ac:dyDescent="0.3">
      <c r="A61" s="54">
        <v>39</v>
      </c>
      <c r="B61" s="55" t="e">
        <f>'2. Staffing Rates'!#REF!</f>
        <v>#REF!</v>
      </c>
      <c r="C61" s="56" t="e">
        <f>'2. Staffing Rates'!#REF!</f>
        <v>#REF!</v>
      </c>
      <c r="D61" s="2"/>
      <c r="E61" s="22" t="e">
        <f t="shared" si="8"/>
        <v>#REF!</v>
      </c>
      <c r="F61" s="3"/>
      <c r="G61" s="22" t="e">
        <f t="shared" si="9"/>
        <v>#REF!</v>
      </c>
      <c r="H61" s="3"/>
      <c r="I61" s="22" t="e">
        <f t="shared" si="10"/>
        <v>#REF!</v>
      </c>
      <c r="J61" s="3"/>
      <c r="K61" s="22" t="e">
        <f t="shared" si="11"/>
        <v>#REF!</v>
      </c>
      <c r="L61" s="3"/>
      <c r="M61" s="22" t="e">
        <f t="shared" si="12"/>
        <v>#REF!</v>
      </c>
      <c r="N61" s="3"/>
      <c r="O61" s="22" t="e">
        <f t="shared" si="13"/>
        <v>#REF!</v>
      </c>
      <c r="P61" s="57">
        <f t="shared" si="14"/>
        <v>0</v>
      </c>
      <c r="Q61" s="22" t="e">
        <f t="shared" si="15"/>
        <v>#REF!</v>
      </c>
    </row>
    <row r="62" spans="1:17" ht="15.75" customHeight="1" x14ac:dyDescent="0.3">
      <c r="A62" s="54">
        <v>40</v>
      </c>
      <c r="B62" s="55" t="e">
        <f>'2. Staffing Rates'!#REF!</f>
        <v>#REF!</v>
      </c>
      <c r="C62" s="56" t="e">
        <f>'2. Staffing Rates'!#REF!</f>
        <v>#REF!</v>
      </c>
      <c r="D62" s="2"/>
      <c r="E62" s="22" t="e">
        <f t="shared" si="8"/>
        <v>#REF!</v>
      </c>
      <c r="F62" s="3"/>
      <c r="G62" s="22" t="e">
        <f t="shared" si="9"/>
        <v>#REF!</v>
      </c>
      <c r="H62" s="3"/>
      <c r="I62" s="22" t="e">
        <f t="shared" si="10"/>
        <v>#REF!</v>
      </c>
      <c r="J62" s="3"/>
      <c r="K62" s="22" t="e">
        <f t="shared" si="11"/>
        <v>#REF!</v>
      </c>
      <c r="L62" s="3"/>
      <c r="M62" s="22" t="e">
        <f t="shared" si="12"/>
        <v>#REF!</v>
      </c>
      <c r="N62" s="3"/>
      <c r="O62" s="22" t="e">
        <f t="shared" si="13"/>
        <v>#REF!</v>
      </c>
      <c r="P62" s="57">
        <f t="shared" si="14"/>
        <v>0</v>
      </c>
      <c r="Q62" s="22" t="e">
        <f t="shared" si="15"/>
        <v>#REF!</v>
      </c>
    </row>
    <row r="63" spans="1:17" ht="15.75" customHeight="1" x14ac:dyDescent="0.3">
      <c r="A63" s="54">
        <v>41</v>
      </c>
      <c r="B63" s="55" t="e">
        <f>'2. Staffing Rates'!#REF!</f>
        <v>#REF!</v>
      </c>
      <c r="C63" s="56" t="e">
        <f>'2. Staffing Rates'!#REF!</f>
        <v>#REF!</v>
      </c>
      <c r="D63" s="2"/>
      <c r="E63" s="22" t="e">
        <f t="shared" si="8"/>
        <v>#REF!</v>
      </c>
      <c r="F63" s="3"/>
      <c r="G63" s="22" t="e">
        <f t="shared" si="9"/>
        <v>#REF!</v>
      </c>
      <c r="H63" s="3"/>
      <c r="I63" s="22" t="e">
        <f t="shared" si="10"/>
        <v>#REF!</v>
      </c>
      <c r="J63" s="3"/>
      <c r="K63" s="22" t="e">
        <f t="shared" si="11"/>
        <v>#REF!</v>
      </c>
      <c r="L63" s="3"/>
      <c r="M63" s="22" t="e">
        <f t="shared" si="12"/>
        <v>#REF!</v>
      </c>
      <c r="N63" s="3"/>
      <c r="O63" s="22" t="e">
        <f t="shared" si="13"/>
        <v>#REF!</v>
      </c>
      <c r="P63" s="57">
        <f t="shared" si="14"/>
        <v>0</v>
      </c>
      <c r="Q63" s="22" t="e">
        <f t="shared" si="15"/>
        <v>#REF!</v>
      </c>
    </row>
    <row r="64" spans="1:17" ht="15.75" customHeight="1" x14ac:dyDescent="0.3">
      <c r="A64" s="54">
        <v>42</v>
      </c>
      <c r="B64" s="55" t="e">
        <f>'2. Staffing Rates'!#REF!</f>
        <v>#REF!</v>
      </c>
      <c r="C64" s="56" t="e">
        <f>'2. Staffing Rates'!#REF!</f>
        <v>#REF!</v>
      </c>
      <c r="D64" s="2"/>
      <c r="E64" s="22" t="e">
        <f t="shared" si="8"/>
        <v>#REF!</v>
      </c>
      <c r="F64" s="3"/>
      <c r="G64" s="22" t="e">
        <f t="shared" si="9"/>
        <v>#REF!</v>
      </c>
      <c r="H64" s="3"/>
      <c r="I64" s="22" t="e">
        <f t="shared" si="10"/>
        <v>#REF!</v>
      </c>
      <c r="J64" s="3"/>
      <c r="K64" s="22" t="e">
        <f t="shared" si="11"/>
        <v>#REF!</v>
      </c>
      <c r="L64" s="3"/>
      <c r="M64" s="22" t="e">
        <f t="shared" si="12"/>
        <v>#REF!</v>
      </c>
      <c r="N64" s="3"/>
      <c r="O64" s="22" t="e">
        <f t="shared" si="13"/>
        <v>#REF!</v>
      </c>
      <c r="P64" s="57">
        <f t="shared" si="14"/>
        <v>0</v>
      </c>
      <c r="Q64" s="22" t="e">
        <f t="shared" si="15"/>
        <v>#REF!</v>
      </c>
    </row>
    <row r="65" spans="1:20" ht="15.75" customHeight="1" x14ac:dyDescent="0.3">
      <c r="A65" s="54">
        <v>43</v>
      </c>
      <c r="B65" s="55" t="e">
        <f>'2. Staffing Rates'!#REF!</f>
        <v>#REF!</v>
      </c>
      <c r="C65" s="56" t="e">
        <f>'2. Staffing Rates'!#REF!</f>
        <v>#REF!</v>
      </c>
      <c r="D65" s="2"/>
      <c r="E65" s="22" t="e">
        <f t="shared" si="8"/>
        <v>#REF!</v>
      </c>
      <c r="F65" s="3"/>
      <c r="G65" s="22" t="e">
        <f t="shared" si="9"/>
        <v>#REF!</v>
      </c>
      <c r="H65" s="3"/>
      <c r="I65" s="22" t="e">
        <f t="shared" si="10"/>
        <v>#REF!</v>
      </c>
      <c r="J65" s="3"/>
      <c r="K65" s="22" t="e">
        <f t="shared" si="11"/>
        <v>#REF!</v>
      </c>
      <c r="L65" s="3"/>
      <c r="M65" s="22" t="e">
        <f t="shared" si="12"/>
        <v>#REF!</v>
      </c>
      <c r="N65" s="3"/>
      <c r="O65" s="22" t="e">
        <f t="shared" si="13"/>
        <v>#REF!</v>
      </c>
      <c r="P65" s="57">
        <f t="shared" si="14"/>
        <v>0</v>
      </c>
      <c r="Q65" s="22" t="e">
        <f t="shared" si="15"/>
        <v>#REF!</v>
      </c>
    </row>
    <row r="66" spans="1:20" ht="15.75" customHeight="1" x14ac:dyDescent="0.3">
      <c r="A66" s="54">
        <v>44</v>
      </c>
      <c r="B66" s="55" t="e">
        <f>'2. Staffing Rates'!#REF!</f>
        <v>#REF!</v>
      </c>
      <c r="C66" s="56" t="e">
        <f>'2. Staffing Rates'!#REF!</f>
        <v>#REF!</v>
      </c>
      <c r="D66" s="2"/>
      <c r="E66" s="22" t="e">
        <f t="shared" si="8"/>
        <v>#REF!</v>
      </c>
      <c r="F66" s="3"/>
      <c r="G66" s="22" t="e">
        <f t="shared" si="9"/>
        <v>#REF!</v>
      </c>
      <c r="H66" s="3"/>
      <c r="I66" s="22" t="e">
        <f t="shared" si="10"/>
        <v>#REF!</v>
      </c>
      <c r="J66" s="3"/>
      <c r="K66" s="22" t="e">
        <f t="shared" si="11"/>
        <v>#REF!</v>
      </c>
      <c r="L66" s="3"/>
      <c r="M66" s="22" t="e">
        <f t="shared" si="12"/>
        <v>#REF!</v>
      </c>
      <c r="N66" s="3"/>
      <c r="O66" s="22" t="e">
        <f t="shared" si="13"/>
        <v>#REF!</v>
      </c>
      <c r="P66" s="57">
        <f t="shared" si="14"/>
        <v>0</v>
      </c>
      <c r="Q66" s="22" t="e">
        <f t="shared" si="15"/>
        <v>#REF!</v>
      </c>
    </row>
    <row r="67" spans="1:20" ht="15.75" customHeight="1" x14ac:dyDescent="0.3">
      <c r="A67" s="54">
        <v>45</v>
      </c>
      <c r="B67" s="55" t="e">
        <f>'2. Staffing Rates'!#REF!</f>
        <v>#REF!</v>
      </c>
      <c r="C67" s="56" t="e">
        <f>'2. Staffing Rates'!#REF!</f>
        <v>#REF!</v>
      </c>
      <c r="D67" s="2"/>
      <c r="E67" s="22" t="e">
        <f t="shared" si="8"/>
        <v>#REF!</v>
      </c>
      <c r="F67" s="3"/>
      <c r="G67" s="22" t="e">
        <f t="shared" si="9"/>
        <v>#REF!</v>
      </c>
      <c r="H67" s="3"/>
      <c r="I67" s="22" t="e">
        <f t="shared" si="10"/>
        <v>#REF!</v>
      </c>
      <c r="J67" s="3"/>
      <c r="K67" s="22" t="e">
        <f t="shared" si="11"/>
        <v>#REF!</v>
      </c>
      <c r="L67" s="3"/>
      <c r="M67" s="22" t="e">
        <f t="shared" si="12"/>
        <v>#REF!</v>
      </c>
      <c r="N67" s="3"/>
      <c r="O67" s="22" t="e">
        <f t="shared" si="13"/>
        <v>#REF!</v>
      </c>
      <c r="P67" s="57">
        <f t="shared" si="14"/>
        <v>0</v>
      </c>
      <c r="Q67" s="22" t="e">
        <f t="shared" si="15"/>
        <v>#REF!</v>
      </c>
    </row>
    <row r="68" spans="1:20" ht="15.75" customHeight="1" x14ac:dyDescent="0.3">
      <c r="A68" s="54">
        <v>46</v>
      </c>
      <c r="B68" s="55" t="e">
        <f>'2. Staffing Rates'!#REF!</f>
        <v>#REF!</v>
      </c>
      <c r="C68" s="56" t="e">
        <f>'2. Staffing Rates'!#REF!</f>
        <v>#REF!</v>
      </c>
      <c r="D68" s="2"/>
      <c r="E68" s="22" t="e">
        <f t="shared" si="8"/>
        <v>#REF!</v>
      </c>
      <c r="F68" s="3"/>
      <c r="G68" s="22" t="e">
        <f t="shared" si="9"/>
        <v>#REF!</v>
      </c>
      <c r="H68" s="3"/>
      <c r="I68" s="22" t="e">
        <f t="shared" si="10"/>
        <v>#REF!</v>
      </c>
      <c r="J68" s="3"/>
      <c r="K68" s="22" t="e">
        <f t="shared" si="11"/>
        <v>#REF!</v>
      </c>
      <c r="L68" s="3"/>
      <c r="M68" s="22" t="e">
        <f t="shared" si="12"/>
        <v>#REF!</v>
      </c>
      <c r="N68" s="3"/>
      <c r="O68" s="22" t="e">
        <f t="shared" si="13"/>
        <v>#REF!</v>
      </c>
      <c r="P68" s="57">
        <f t="shared" si="14"/>
        <v>0</v>
      </c>
      <c r="Q68" s="22" t="e">
        <f t="shared" si="15"/>
        <v>#REF!</v>
      </c>
    </row>
    <row r="69" spans="1:20" ht="15.75" customHeight="1" x14ac:dyDescent="0.3">
      <c r="A69" s="54">
        <v>47</v>
      </c>
      <c r="B69" s="55" t="e">
        <f>'2. Staffing Rates'!#REF!</f>
        <v>#REF!</v>
      </c>
      <c r="C69" s="56" t="e">
        <f>'2. Staffing Rates'!#REF!</f>
        <v>#REF!</v>
      </c>
      <c r="D69" s="2"/>
      <c r="E69" s="22" t="e">
        <f t="shared" si="8"/>
        <v>#REF!</v>
      </c>
      <c r="F69" s="3"/>
      <c r="G69" s="22" t="e">
        <f t="shared" si="9"/>
        <v>#REF!</v>
      </c>
      <c r="H69" s="3"/>
      <c r="I69" s="22" t="e">
        <f t="shared" si="10"/>
        <v>#REF!</v>
      </c>
      <c r="J69" s="3"/>
      <c r="K69" s="22" t="e">
        <f t="shared" si="11"/>
        <v>#REF!</v>
      </c>
      <c r="L69" s="3"/>
      <c r="M69" s="22" t="e">
        <f t="shared" si="12"/>
        <v>#REF!</v>
      </c>
      <c r="N69" s="3"/>
      <c r="O69" s="22" t="e">
        <f t="shared" si="13"/>
        <v>#REF!</v>
      </c>
      <c r="P69" s="57">
        <f t="shared" si="14"/>
        <v>0</v>
      </c>
      <c r="Q69" s="22" t="e">
        <f t="shared" si="15"/>
        <v>#REF!</v>
      </c>
    </row>
    <row r="70" spans="1:20" ht="15.75" customHeight="1" x14ac:dyDescent="0.3">
      <c r="A70" s="54">
        <v>48</v>
      </c>
      <c r="B70" s="55" t="e">
        <f>'2. Staffing Rates'!#REF!</f>
        <v>#REF!</v>
      </c>
      <c r="C70" s="56" t="e">
        <f>'2. Staffing Rates'!#REF!</f>
        <v>#REF!</v>
      </c>
      <c r="D70" s="2"/>
      <c r="E70" s="22" t="e">
        <f t="shared" si="8"/>
        <v>#REF!</v>
      </c>
      <c r="F70" s="3"/>
      <c r="G70" s="22" t="e">
        <f t="shared" si="9"/>
        <v>#REF!</v>
      </c>
      <c r="H70" s="3"/>
      <c r="I70" s="22" t="e">
        <f t="shared" si="10"/>
        <v>#REF!</v>
      </c>
      <c r="J70" s="3"/>
      <c r="K70" s="22" t="e">
        <f t="shared" si="11"/>
        <v>#REF!</v>
      </c>
      <c r="L70" s="3"/>
      <c r="M70" s="22" t="e">
        <f t="shared" si="12"/>
        <v>#REF!</v>
      </c>
      <c r="N70" s="3"/>
      <c r="O70" s="22" t="e">
        <f t="shared" si="13"/>
        <v>#REF!</v>
      </c>
      <c r="P70" s="57">
        <f t="shared" si="14"/>
        <v>0</v>
      </c>
      <c r="Q70" s="22" t="e">
        <f t="shared" si="15"/>
        <v>#REF!</v>
      </c>
    </row>
    <row r="71" spans="1:20" ht="15.75" customHeight="1" x14ac:dyDescent="0.3">
      <c r="A71" s="54">
        <v>49</v>
      </c>
      <c r="B71" s="55" t="e">
        <f>'2. Staffing Rates'!#REF!</f>
        <v>#REF!</v>
      </c>
      <c r="C71" s="56" t="e">
        <f>'2. Staffing Rates'!#REF!</f>
        <v>#REF!</v>
      </c>
      <c r="D71" s="2"/>
      <c r="E71" s="22" t="e">
        <f t="shared" si="8"/>
        <v>#REF!</v>
      </c>
      <c r="F71" s="3"/>
      <c r="G71" s="22" t="e">
        <f t="shared" si="9"/>
        <v>#REF!</v>
      </c>
      <c r="H71" s="3"/>
      <c r="I71" s="22" t="e">
        <f t="shared" si="10"/>
        <v>#REF!</v>
      </c>
      <c r="J71" s="3"/>
      <c r="K71" s="22" t="e">
        <f t="shared" si="11"/>
        <v>#REF!</v>
      </c>
      <c r="L71" s="3"/>
      <c r="M71" s="22" t="e">
        <f t="shared" si="12"/>
        <v>#REF!</v>
      </c>
      <c r="N71" s="3"/>
      <c r="O71" s="22" t="e">
        <f t="shared" si="13"/>
        <v>#REF!</v>
      </c>
      <c r="P71" s="57">
        <f t="shared" si="14"/>
        <v>0</v>
      </c>
      <c r="Q71" s="22" t="e">
        <f t="shared" si="15"/>
        <v>#REF!</v>
      </c>
    </row>
    <row r="72" spans="1:20" ht="15.75" customHeight="1" thickBot="1" x14ac:dyDescent="0.35">
      <c r="A72" s="54">
        <v>50</v>
      </c>
      <c r="B72" s="55" t="e">
        <f>'2. Staffing Rates'!#REF!</f>
        <v>#REF!</v>
      </c>
      <c r="C72" s="56" t="e">
        <f>'2. Staffing Rates'!#REF!</f>
        <v>#REF!</v>
      </c>
      <c r="D72" s="2"/>
      <c r="E72" s="22" t="e">
        <f t="shared" si="8"/>
        <v>#REF!</v>
      </c>
      <c r="F72" s="3"/>
      <c r="G72" s="22" t="e">
        <f t="shared" si="9"/>
        <v>#REF!</v>
      </c>
      <c r="H72" s="3"/>
      <c r="I72" s="22" t="e">
        <f t="shared" si="10"/>
        <v>#REF!</v>
      </c>
      <c r="J72" s="3"/>
      <c r="K72" s="22" t="e">
        <f t="shared" si="11"/>
        <v>#REF!</v>
      </c>
      <c r="L72" s="3"/>
      <c r="M72" s="22" t="e">
        <f t="shared" si="12"/>
        <v>#REF!</v>
      </c>
      <c r="N72" s="3"/>
      <c r="O72" s="22" t="e">
        <f t="shared" si="13"/>
        <v>#REF!</v>
      </c>
      <c r="P72" s="57">
        <f t="shared" si="14"/>
        <v>0</v>
      </c>
      <c r="Q72" s="22" t="e">
        <f t="shared" si="15"/>
        <v>#REF!</v>
      </c>
    </row>
    <row r="73" spans="1:20" ht="15" thickBot="1" x14ac:dyDescent="0.35">
      <c r="A73" s="20"/>
      <c r="B73" s="58"/>
      <c r="C73" s="59" t="s">
        <v>38</v>
      </c>
      <c r="D73" s="60">
        <f>SUM(D23:D72)</f>
        <v>0</v>
      </c>
      <c r="E73" s="61" t="e">
        <f t="shared" ref="E73:Q73" si="16">SUM(E23:E72)</f>
        <v>#REF!</v>
      </c>
      <c r="F73" s="62">
        <f t="shared" si="16"/>
        <v>0</v>
      </c>
      <c r="G73" s="61" t="e">
        <f t="shared" si="16"/>
        <v>#REF!</v>
      </c>
      <c r="H73" s="62">
        <f t="shared" si="16"/>
        <v>0</v>
      </c>
      <c r="I73" s="61" t="e">
        <f t="shared" si="16"/>
        <v>#REF!</v>
      </c>
      <c r="J73" s="62">
        <f t="shared" si="16"/>
        <v>0</v>
      </c>
      <c r="K73" s="61" t="e">
        <f t="shared" si="16"/>
        <v>#REF!</v>
      </c>
      <c r="L73" s="62">
        <f t="shared" si="16"/>
        <v>0</v>
      </c>
      <c r="M73" s="61" t="e">
        <f t="shared" si="16"/>
        <v>#REF!</v>
      </c>
      <c r="N73" s="62">
        <f t="shared" si="16"/>
        <v>0</v>
      </c>
      <c r="O73" s="61" t="e">
        <f t="shared" si="16"/>
        <v>#REF!</v>
      </c>
      <c r="P73" s="63">
        <f t="shared" si="16"/>
        <v>0</v>
      </c>
      <c r="Q73" s="61" t="e">
        <f t="shared" si="16"/>
        <v>#REF!</v>
      </c>
    </row>
    <row r="74" spans="1:20" x14ac:dyDescent="0.3">
      <c r="A74" s="18"/>
      <c r="C74" s="18"/>
      <c r="F74" s="18"/>
      <c r="G74" s="18"/>
      <c r="H74" s="18"/>
      <c r="Q74" s="21"/>
    </row>
    <row r="75" spans="1:20" x14ac:dyDescent="0.3">
      <c r="A75" s="18"/>
      <c r="C75" s="18"/>
      <c r="F75" s="18"/>
      <c r="G75" s="18"/>
      <c r="H75" s="18"/>
    </row>
    <row r="76" spans="1:20" x14ac:dyDescent="0.3">
      <c r="T76" s="21"/>
    </row>
    <row r="77" spans="1:20" x14ac:dyDescent="0.3">
      <c r="T77" s="21"/>
    </row>
  </sheetData>
  <mergeCells count="10">
    <mergeCell ref="J20:K20"/>
    <mergeCell ref="L20:M20"/>
    <mergeCell ref="N20:O20"/>
    <mergeCell ref="P20:Q20"/>
    <mergeCell ref="F2:G2"/>
    <mergeCell ref="F3:G3"/>
    <mergeCell ref="B5:G5"/>
    <mergeCell ref="D20:E20"/>
    <mergeCell ref="F20:G20"/>
    <mergeCell ref="H20:I20"/>
  </mergeCells>
  <dataValidations count="2">
    <dataValidation type="textLength" allowBlank="1" showInputMessage="1" showErrorMessage="1" sqref="B23:B72" xr:uid="{6EC3196F-E849-48AE-875C-BC5C3C7607D1}">
      <formula1>0</formula1>
      <formula2>100</formula2>
    </dataValidation>
    <dataValidation type="decimal" allowBlank="1" showInputMessage="1" showErrorMessage="1" sqref="L23:L72 C23:D72 J23:J72 N23:N72 F23:F72 H23:H72" xr:uid="{B780154F-4AA8-437D-83F5-CC8C757D3872}">
      <formula1>0</formula1>
      <formula2>99999999999999900000</formula2>
    </dataValidation>
  </dataValidations>
  <pageMargins left="0.25" right="0.25" top="0.75" bottom="0.75" header="0.3" footer="0.3"/>
  <pageSetup scale="37" orientation="landscape" horizontalDpi="1200" verticalDpi="1200" r:id="rId1"/>
  <colBreaks count="2" manualBreakCount="2">
    <brk id="9" max="31" man="1"/>
    <brk id="17" max="31"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55FC40910A97499718379A011D6F9E" ma:contentTypeVersion="18" ma:contentTypeDescription="Create a new document." ma:contentTypeScope="" ma:versionID="80226727f6eea9b09b9710ae2f59d051">
  <xsd:schema xmlns:xsd="http://www.w3.org/2001/XMLSchema" xmlns:xs="http://www.w3.org/2001/XMLSchema" xmlns:p="http://schemas.microsoft.com/office/2006/metadata/properties" xmlns:ns2="80ea7d17-5e86-4947-ba5c-c509add01b73" xmlns:ns3="3b5de7a6-99cc-4493-84b3-4c9bfc13d49d" targetNamespace="http://schemas.microsoft.com/office/2006/metadata/properties" ma:root="true" ma:fieldsID="27398c9e5d4a52133b5f8434f79c48fd" ns2:_="" ns3:_="">
    <xsd:import namespace="80ea7d17-5e86-4947-ba5c-c509add01b73"/>
    <xsd:import namespace="3b5de7a6-99cc-4493-84b3-4c9bfc13d49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a7d17-5e86-4947-ba5c-c509add01b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d9edf89-136b-452d-ae93-cff7665ed62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5de7a6-99cc-4493-84b3-4c9bfc13d49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62630a6-4b73-48d2-90a7-3221b92a4fe0}" ma:internalName="TaxCatchAll" ma:showField="CatchAllData" ma:web="3b5de7a6-99cc-4493-84b3-4c9bfc13d4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109C25-F150-450A-B59F-3771F32B6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ea7d17-5e86-4947-ba5c-c509add01b73"/>
    <ds:schemaRef ds:uri="3b5de7a6-99cc-4493-84b3-4c9bfc13d4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437464-5FEF-4A8C-AC6A-FD56CAAF6C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1. Title</vt:lpstr>
      <vt:lpstr>2. Staffing Rates</vt:lpstr>
      <vt:lpstr>3. Costs by Deliverable</vt:lpstr>
      <vt:lpstr>COLD Business Intel &amp; ReportDDI</vt:lpstr>
      <vt:lpstr>'1. Title'!Print_Area</vt:lpstr>
      <vt:lpstr>'2. Staffing Rates'!Print_Area</vt:lpstr>
      <vt:lpstr>'3. Costs by Deliverable'!Print_Area</vt:lpstr>
      <vt:lpstr>'COLD Business Intel &amp; ReportDDI'!Print_Titles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2024-02-01T20:32:13Z</dcterms:created>
  <dcterms:modified xsi:type="dcterms:W3CDTF">2024-05-14T19:15:22Z</dcterms:modified>
  <cp:category/>
  <cp:contentStatus/>
</cp:coreProperties>
</file>